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ЮДЖЕТ 2023\Проект бюджета 2023- 2025\Проект решения О бюджете Серышевского муниципального округа\"/>
    </mc:Choice>
  </mc:AlternateContent>
  <bookViews>
    <workbookView xWindow="0" yWindow="0" windowWidth="24000" windowHeight="8730"/>
  </bookViews>
  <sheets>
    <sheet name="Все года" sheetId="1" r:id="rId1"/>
  </sheets>
  <definedNames>
    <definedName name="_xlnm.Print_Titles" localSheetId="0">'Все года'!$10:$10</definedName>
  </definedNames>
  <calcPr calcId="162913" refMode="R1C1"/>
</workbook>
</file>

<file path=xl/calcChain.xml><?xml version="1.0" encoding="utf-8"?>
<calcChain xmlns="http://schemas.openxmlformats.org/spreadsheetml/2006/main">
  <c r="J63" i="1" l="1"/>
  <c r="K11" i="1"/>
  <c r="K12" i="1"/>
  <c r="K22" i="1"/>
  <c r="K23" i="1"/>
  <c r="J228" i="1"/>
  <c r="J229" i="1"/>
  <c r="J245" i="1"/>
  <c r="J244" i="1"/>
  <c r="J254" i="1"/>
  <c r="J253" i="1"/>
  <c r="J265" i="1"/>
  <c r="K279" i="1"/>
  <c r="J279" i="1"/>
  <c r="J288" i="1"/>
  <c r="J296" i="1"/>
  <c r="J298" i="1"/>
  <c r="K312" i="1" l="1"/>
  <c r="J312" i="1"/>
  <c r="K111" i="1"/>
  <c r="J111" i="1"/>
  <c r="H288" i="1" l="1"/>
  <c r="H266" i="1" l="1"/>
  <c r="H23" i="1" l="1"/>
  <c r="H22" i="1" s="1"/>
  <c r="H24" i="1"/>
  <c r="H145" i="1"/>
  <c r="H146" i="1"/>
  <c r="H144" i="1" l="1"/>
  <c r="I51" i="1" l="1"/>
  <c r="H163" i="1" l="1"/>
  <c r="I22" i="1" l="1"/>
  <c r="J22" i="1"/>
  <c r="H12" i="1"/>
  <c r="H11" i="1" s="1"/>
  <c r="I13" i="1"/>
  <c r="I12" i="1" s="1"/>
  <c r="I11" i="1" s="1"/>
  <c r="J13" i="1"/>
  <c r="J12" i="1" s="1"/>
  <c r="J11" i="1" s="1"/>
  <c r="K13" i="1"/>
  <c r="H13" i="1"/>
  <c r="H304" i="1"/>
  <c r="I310" i="1"/>
  <c r="I311" i="1"/>
  <c r="J311" i="1"/>
  <c r="J310" i="1" s="1"/>
  <c r="K311" i="1"/>
  <c r="K310" i="1" s="1"/>
  <c r="H311" i="1"/>
  <c r="H310" i="1" s="1"/>
  <c r="I305" i="1"/>
  <c r="I304" i="1" s="1"/>
  <c r="J305" i="1"/>
  <c r="J304" i="1" s="1"/>
  <c r="K305" i="1"/>
  <c r="K304" i="1" s="1"/>
  <c r="H305" i="1"/>
  <c r="I298" i="1"/>
  <c r="I297" i="1" s="1"/>
  <c r="J297" i="1"/>
  <c r="K298" i="1"/>
  <c r="K297" i="1" s="1"/>
  <c r="H298" i="1"/>
  <c r="H297" i="1" s="1"/>
  <c r="I288" i="1"/>
  <c r="I287" i="1" s="1"/>
  <c r="I286" i="1" s="1"/>
  <c r="J287" i="1"/>
  <c r="J286" i="1" s="1"/>
  <c r="K288" i="1"/>
  <c r="K287" i="1" s="1"/>
  <c r="K286" i="1" s="1"/>
  <c r="H287" i="1"/>
  <c r="H286" i="1" s="1"/>
  <c r="I245" i="1"/>
  <c r="I244" i="1" s="1"/>
  <c r="H245" i="1"/>
  <c r="H244" i="1" s="1"/>
  <c r="I279" i="1"/>
  <c r="I278" i="1" s="1"/>
  <c r="I265" i="1"/>
  <c r="I254" i="1"/>
  <c r="I253" i="1" s="1"/>
  <c r="K261" i="1"/>
  <c r="K254" i="1" s="1"/>
  <c r="K262" i="1"/>
  <c r="I236" i="1"/>
  <c r="I229" i="1"/>
  <c r="K229" i="1"/>
  <c r="H229" i="1"/>
  <c r="I221" i="1"/>
  <c r="H221" i="1"/>
  <c r="I215" i="1"/>
  <c r="H215" i="1"/>
  <c r="I209" i="1"/>
  <c r="I206" i="1" s="1"/>
  <c r="J209" i="1"/>
  <c r="K209" i="1"/>
  <c r="H209" i="1"/>
  <c r="I163" i="1"/>
  <c r="I150" i="1"/>
  <c r="I144" i="1"/>
  <c r="J144" i="1"/>
  <c r="K144" i="1"/>
  <c r="I134" i="1"/>
  <c r="I133" i="1" s="1"/>
  <c r="I124" i="1"/>
  <c r="I123" i="1" s="1"/>
  <c r="I122" i="1" s="1"/>
  <c r="J124" i="1"/>
  <c r="J123" i="1" s="1"/>
  <c r="J122" i="1" s="1"/>
  <c r="K124" i="1"/>
  <c r="K123" i="1" s="1"/>
  <c r="K122" i="1" s="1"/>
  <c r="H124" i="1"/>
  <c r="H123" i="1" s="1"/>
  <c r="H122" i="1" s="1"/>
  <c r="I34" i="1"/>
  <c r="I30" i="1" s="1"/>
  <c r="H114" i="1"/>
  <c r="H110" i="1" s="1"/>
  <c r="I114" i="1"/>
  <c r="I110" i="1" s="1"/>
  <c r="J114" i="1"/>
  <c r="K114" i="1"/>
  <c r="I102" i="1"/>
  <c r="I101" i="1" s="1"/>
  <c r="I100" i="1" s="1"/>
  <c r="J102" i="1"/>
  <c r="J101" i="1" s="1"/>
  <c r="J100" i="1" s="1"/>
  <c r="K102" i="1"/>
  <c r="K101" i="1" s="1"/>
  <c r="K100" i="1" s="1"/>
  <c r="I86" i="1"/>
  <c r="H86" i="1"/>
  <c r="I81" i="1"/>
  <c r="J81" i="1"/>
  <c r="K81" i="1"/>
  <c r="H81" i="1"/>
  <c r="I296" i="1" l="1"/>
  <c r="H296" i="1"/>
  <c r="K296" i="1"/>
  <c r="I243" i="1"/>
  <c r="I132" i="1"/>
  <c r="H212" i="1"/>
  <c r="I212" i="1"/>
  <c r="I149" i="1" s="1"/>
  <c r="I228" i="1"/>
  <c r="I227" i="1" s="1"/>
  <c r="H77" i="1"/>
  <c r="I77" i="1"/>
  <c r="I29" i="1" s="1"/>
  <c r="I148" i="1" l="1"/>
  <c r="I314" i="1" s="1"/>
  <c r="K283" i="1" l="1"/>
  <c r="K282" i="1"/>
  <c r="K281" i="1"/>
  <c r="K280" i="1"/>
  <c r="K275" i="1"/>
  <c r="K274" i="1"/>
  <c r="K271" i="1"/>
  <c r="K270" i="1"/>
  <c r="K268" i="1"/>
  <c r="K266" i="1"/>
  <c r="K252" i="1"/>
  <c r="K251" i="1"/>
  <c r="K248" i="1"/>
  <c r="K245" i="1" s="1"/>
  <c r="K244" i="1" s="1"/>
  <c r="K242" i="1"/>
  <c r="K241" i="1"/>
  <c r="K240" i="1"/>
  <c r="K239" i="1"/>
  <c r="K237" i="1"/>
  <c r="K236" i="1" s="1"/>
  <c r="K228" i="1" s="1"/>
  <c r="K227" i="1" s="1"/>
  <c r="K223" i="1"/>
  <c r="K222" i="1"/>
  <c r="K218" i="1"/>
  <c r="K215" i="1" s="1"/>
  <c r="K214" i="1"/>
  <c r="K213" i="1"/>
  <c r="K206" i="1"/>
  <c r="K201" i="1"/>
  <c r="K200" i="1"/>
  <c r="K199" i="1"/>
  <c r="K198" i="1"/>
  <c r="K187" i="1"/>
  <c r="K186" i="1"/>
  <c r="K185" i="1"/>
  <c r="K184" i="1"/>
  <c r="K183" i="1"/>
  <c r="K182" i="1"/>
  <c r="K181" i="1"/>
  <c r="K180" i="1"/>
  <c r="K175" i="1"/>
  <c r="K174" i="1"/>
  <c r="K173" i="1"/>
  <c r="K172" i="1"/>
  <c r="K169" i="1"/>
  <c r="K168" i="1"/>
  <c r="K160" i="1"/>
  <c r="K158" i="1"/>
  <c r="K157" i="1"/>
  <c r="K156" i="1"/>
  <c r="K155" i="1"/>
  <c r="K152" i="1"/>
  <c r="K151" i="1"/>
  <c r="K135" i="1"/>
  <c r="K134" i="1" s="1"/>
  <c r="K133" i="1" s="1"/>
  <c r="K132" i="1" s="1"/>
  <c r="K127" i="1"/>
  <c r="K120" i="1"/>
  <c r="K119" i="1"/>
  <c r="K110" i="1" s="1"/>
  <c r="K107" i="1"/>
  <c r="K106" i="1"/>
  <c r="K90" i="1"/>
  <c r="K89" i="1"/>
  <c r="K86" i="1" s="1"/>
  <c r="K80" i="1"/>
  <c r="K79" i="1"/>
  <c r="K78" i="1"/>
  <c r="K76" i="1"/>
  <c r="K74" i="1"/>
  <c r="K65" i="1"/>
  <c r="K57" i="1"/>
  <c r="K56" i="1"/>
  <c r="K55" i="1"/>
  <c r="K54" i="1"/>
  <c r="K53" i="1"/>
  <c r="K52" i="1"/>
  <c r="K45" i="1"/>
  <c r="K44" i="1"/>
  <c r="K43" i="1"/>
  <c r="K42" i="1"/>
  <c r="K41" i="1"/>
  <c r="K40" i="1"/>
  <c r="K37" i="1"/>
  <c r="K36" i="1"/>
  <c r="K35" i="1"/>
  <c r="K51" i="1" l="1"/>
  <c r="K278" i="1"/>
  <c r="K265" i="1"/>
  <c r="K253" i="1" s="1"/>
  <c r="K221" i="1"/>
  <c r="K163" i="1"/>
  <c r="K212" i="1"/>
  <c r="K150" i="1"/>
  <c r="K34" i="1"/>
  <c r="K77" i="1"/>
  <c r="J283" i="1"/>
  <c r="J282" i="1"/>
  <c r="J281" i="1"/>
  <c r="J280" i="1"/>
  <c r="J275" i="1"/>
  <c r="J274" i="1"/>
  <c r="J271" i="1"/>
  <c r="J270" i="1"/>
  <c r="J268" i="1"/>
  <c r="J266" i="1"/>
  <c r="J252" i="1"/>
  <c r="J251" i="1"/>
  <c r="J250" i="1"/>
  <c r="J242" i="1"/>
  <c r="J241" i="1"/>
  <c r="J240" i="1"/>
  <c r="J239" i="1"/>
  <c r="J237" i="1"/>
  <c r="J236" i="1" s="1"/>
  <c r="J223" i="1"/>
  <c r="J222" i="1"/>
  <c r="J218" i="1"/>
  <c r="J215" i="1" s="1"/>
  <c r="J214" i="1"/>
  <c r="J213" i="1"/>
  <c r="J208" i="1"/>
  <c r="J207" i="1"/>
  <c r="J206" i="1" s="1"/>
  <c r="J199" i="1"/>
  <c r="J198" i="1"/>
  <c r="J187" i="1"/>
  <c r="J186" i="1"/>
  <c r="J185" i="1"/>
  <c r="J184" i="1"/>
  <c r="J181" i="1"/>
  <c r="J180" i="1"/>
  <c r="J173" i="1"/>
  <c r="J172" i="1"/>
  <c r="J166" i="1"/>
  <c r="J165" i="1"/>
  <c r="J155" i="1"/>
  <c r="J152" i="1"/>
  <c r="J151" i="1"/>
  <c r="J135" i="1"/>
  <c r="J134" i="1" s="1"/>
  <c r="J133" i="1" s="1"/>
  <c r="J132" i="1" s="1"/>
  <c r="J127" i="1"/>
  <c r="J120" i="1"/>
  <c r="J119" i="1"/>
  <c r="J110" i="1" s="1"/>
  <c r="J107" i="1"/>
  <c r="J106" i="1"/>
  <c r="J90" i="1"/>
  <c r="J89" i="1"/>
  <c r="J86" i="1" s="1"/>
  <c r="J77" i="1" s="1"/>
  <c r="J80" i="1"/>
  <c r="J76" i="1"/>
  <c r="J74" i="1"/>
  <c r="J65" i="1"/>
  <c r="J57" i="1"/>
  <c r="J56" i="1"/>
  <c r="J55" i="1"/>
  <c r="J54" i="1"/>
  <c r="J53" i="1"/>
  <c r="J52" i="1"/>
  <c r="J45" i="1"/>
  <c r="J44" i="1"/>
  <c r="J43" i="1"/>
  <c r="J42" i="1"/>
  <c r="J41" i="1"/>
  <c r="J40" i="1"/>
  <c r="J37" i="1"/>
  <c r="J36" i="1"/>
  <c r="J35" i="1"/>
  <c r="H283" i="1"/>
  <c r="H282" i="1"/>
  <c r="H281" i="1"/>
  <c r="H280" i="1"/>
  <c r="H277" i="1"/>
  <c r="H276" i="1"/>
  <c r="H275" i="1"/>
  <c r="H274" i="1"/>
  <c r="H271" i="1"/>
  <c r="H270" i="1"/>
  <c r="H256" i="1"/>
  <c r="H255" i="1"/>
  <c r="H254" i="1" s="1"/>
  <c r="H242" i="1"/>
  <c r="H241" i="1"/>
  <c r="H240" i="1"/>
  <c r="H239" i="1"/>
  <c r="H237" i="1"/>
  <c r="H236" i="1" s="1"/>
  <c r="H228" i="1" s="1"/>
  <c r="H208" i="1"/>
  <c r="H207" i="1"/>
  <c r="H206" i="1" s="1"/>
  <c r="H171" i="1"/>
  <c r="H154" i="1"/>
  <c r="H153" i="1"/>
  <c r="H152" i="1"/>
  <c r="H151" i="1"/>
  <c r="H135" i="1"/>
  <c r="H109" i="1"/>
  <c r="H108" i="1"/>
  <c r="H107" i="1"/>
  <c r="H106" i="1"/>
  <c r="H105" i="1"/>
  <c r="H103" i="1"/>
  <c r="H102" i="1" s="1"/>
  <c r="H101" i="1" s="1"/>
  <c r="H65" i="1"/>
  <c r="H57" i="1"/>
  <c r="H56" i="1"/>
  <c r="H55" i="1"/>
  <c r="H54" i="1"/>
  <c r="H53" i="1"/>
  <c r="H52" i="1"/>
  <c r="H45" i="1"/>
  <c r="H44" i="1"/>
  <c r="H40" i="1"/>
  <c r="H37" i="1"/>
  <c r="H36" i="1"/>
  <c r="H35" i="1"/>
  <c r="H34" i="1" s="1"/>
  <c r="K30" i="1" l="1"/>
  <c r="K29" i="1" s="1"/>
  <c r="H265" i="1"/>
  <c r="H253" i="1" s="1"/>
  <c r="H243" i="1" s="1"/>
  <c r="H134" i="1"/>
  <c r="H133" i="1" s="1"/>
  <c r="H132" i="1" s="1"/>
  <c r="J51" i="1"/>
  <c r="H51" i="1"/>
  <c r="H30" i="1" s="1"/>
  <c r="H29" i="1" s="1"/>
  <c r="H314" i="1" s="1"/>
  <c r="K243" i="1"/>
  <c r="H279" i="1"/>
  <c r="H278" i="1" s="1"/>
  <c r="H100" i="1"/>
  <c r="H227" i="1"/>
  <c r="H150" i="1"/>
  <c r="K149" i="1"/>
  <c r="K148" i="1" s="1"/>
  <c r="J150" i="1"/>
  <c r="J278" i="1"/>
  <c r="J227" i="1"/>
  <c r="H149" i="1"/>
  <c r="H148" i="1" s="1"/>
  <c r="J163" i="1"/>
  <c r="J221" i="1"/>
  <c r="J212" i="1" s="1"/>
  <c r="J34" i="1"/>
  <c r="J30" i="1" l="1"/>
  <c r="J29" i="1" s="1"/>
  <c r="K314" i="1"/>
  <c r="J243" i="1"/>
  <c r="J149" i="1"/>
  <c r="J148" i="1" s="1"/>
  <c r="J314" i="1" l="1"/>
</calcChain>
</file>

<file path=xl/sharedStrings.xml><?xml version="1.0" encoding="utf-8"?>
<sst xmlns="http://schemas.openxmlformats.org/spreadsheetml/2006/main" count="1594" uniqueCount="350">
  <si>
    <t>Сумма</t>
  </si>
  <si>
    <t>Сумма (Ф)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</si>
  <si>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</si>
  <si>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</si>
  <si>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</si>
  <si>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</si>
  <si>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</si>
  <si>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</si>
  <si>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</si>
  <si>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2023 г.</t>
  </si>
  <si>
    <t>2024 г.</t>
  </si>
  <si>
    <t>950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</si>
  <si>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</si>
  <si>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</si>
  <si>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</si>
  <si>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</si>
  <si>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</si>
  <si>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Содержание органов местного самоуправления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</si>
  <si>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</si>
  <si>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200</t>
  </si>
  <si>
    <t>Содержание органов местного самоуправления (Иные бюджетные ассигнования)</t>
  </si>
  <si>
    <t>800</t>
  </si>
  <si>
    <t>Выравнивание обеспеченности муниципальных образований по реализации ими отдельных расходных обязательств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</si>
  <si>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</si>
  <si>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</si>
  <si>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11</t>
  </si>
  <si>
    <t>Резервные фонды</t>
  </si>
  <si>
    <t>Резервный фонд местных администраций</t>
  </si>
  <si>
    <t>Резервный фонд местных администраций (Иные бюджетные ассигнования)</t>
  </si>
  <si>
    <t>13</t>
  </si>
  <si>
    <t>Другие общегосударственные вопросы</t>
  </si>
  <si>
    <t>Проведение мероприятий по реализации муниципальной программы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</si>
  <si>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</si>
  <si>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03</t>
  </si>
  <si>
    <t>951</t>
  </si>
  <si>
    <t>02</t>
  </si>
  <si>
    <t>Функционирование высшего должностного лица субъекта Российской Федерации и муниципального образования</t>
  </si>
  <si>
    <t>77.7.00.S7710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</si>
  <si>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</si>
  <si>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</si>
  <si>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07.3.01.02000</t>
  </si>
  <si>
    <t>07.3.01.S7710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</si>
  <si>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</si>
  <si>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</si>
  <si>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</si>
  <si>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</si>
  <si>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</si>
  <si>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</si>
  <si>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</si>
  <si>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</si>
  <si>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</si>
  <si>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</si>
  <si>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</si>
  <si>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</si>
  <si>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07</t>
  </si>
  <si>
    <t>Совершенствование системы профилактики правонарушений в молодежной и подростковой среде, на улицах и в других общественных местах</t>
  </si>
  <si>
    <t>06.1.01.01610</t>
  </si>
  <si>
    <t>Совершенствование системы профилактики правонарушений в молодежной и подростковой среде, на улицах и в других общественных местах (Социальное обеспечение и иные выплаты населению)</t>
  </si>
  <si>
    <t>300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</si>
  <si>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</si>
  <si>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</si>
  <si>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</si>
  <si>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</si>
  <si>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</si>
  <si>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</si>
  <si>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</si>
  <si>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Содержание подведомственных муниципальных учреждений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</si>
  <si>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</si>
  <si>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</si>
  <si>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НАЦИОНАЛЬНАЯ БЕЗОПАСНОСТЬ И ПРАВООХРАНИТЕЛЬНАЯ ДЕЯТЕЛЬНОСТЬ</t>
  </si>
  <si>
    <t>09</t>
  </si>
  <si>
    <t>Гражданская оборона</t>
  </si>
  <si>
    <t>10</t>
  </si>
  <si>
    <t>НАЦИОНАЛЬНАЯ ЭКОНОМИКА</t>
  </si>
  <si>
    <t>Сельское хозяйство и рыболовство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</si>
  <si>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</si>
  <si>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</si>
  <si>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08</t>
  </si>
  <si>
    <t>Транспорт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</si>
  <si>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</si>
  <si>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Совершенствование управления районным пассажирским транспортом, организация пассажирских перевозок на социально значимых маршрутах (Закупка товаров, работ и услуг для обеспечения государственных (муниципальных) нужд)</t>
  </si>
  <si>
    <t>Оказание поддержки, связанной с организацией транспортного обслуживания населения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</si>
  <si>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</si>
  <si>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</si>
  <si>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Развитие ситемы предупреждения опасного поведения участников дорожного движения</t>
  </si>
  <si>
    <t>Развитие ситемы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</si>
  <si>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Расходы на обустройство остановок для школьных маршрутов, а также освещение улично-дорожной сети населенных пунктов Амурской области</t>
  </si>
  <si>
    <t>Расходы на обустройство остановок для школьных маршрутов, а также освещение улично-дорожной сети населенных пунктов Амурской области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</si>
  <si>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</si>
  <si>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</si>
  <si>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12</t>
  </si>
  <si>
    <t>Другие вопросы в области национальной экономики</t>
  </si>
  <si>
    <t>Проведение мероприятий по реализации муниципальной программы (Социальное обеспечение и иные выплаты населению)</t>
  </si>
  <si>
    <t>ЖИЛИЩНО-КОММУНАЛЬНОЕ ХОЗЯЙСТВО</t>
  </si>
  <si>
    <t>400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</si>
  <si>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</si>
  <si>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</si>
  <si>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</si>
  <si>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</si>
  <si>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СОЦИАЛЬНАЯ ПОЛИТИКА</t>
  </si>
  <si>
    <t>Пенсионное обеспечение</t>
  </si>
  <si>
    <t>Доплата к пенсии муниципальных служащих района</t>
  </si>
  <si>
    <t>07.3.03.02008</t>
  </si>
  <si>
    <t>Социальное обеспечение населения</t>
  </si>
  <si>
    <t>Обеспечение жильем молодых семей</t>
  </si>
  <si>
    <t>Обеспечение жильем молодых семей (Социальное обеспечение и иные выплаты населению)</t>
  </si>
  <si>
    <t>Другие вопросы в области социальной политики</t>
  </si>
  <si>
    <t>06.1.03.02006</t>
  </si>
  <si>
    <t>952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</si>
  <si>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</si>
  <si>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</si>
  <si>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</si>
  <si>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</si>
  <si>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</si>
  <si>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</si>
  <si>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</si>
  <si>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</si>
  <si>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953</t>
  </si>
  <si>
    <t>Обеспечение эффективного управления, распоряжения, использования и сохранности районного имущества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</si>
  <si>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</si>
  <si>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Охрана семьи и детства</t>
  </si>
  <si>
    <t>955</t>
  </si>
  <si>
    <t>ОБРАЗОВАНИЕ</t>
  </si>
  <si>
    <t>Дошкольное образование</t>
  </si>
  <si>
    <t>05.1.01.88500</t>
  </si>
  <si>
    <t>600</t>
  </si>
  <si>
    <t>05.1.01.S7710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</si>
  <si>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</si>
  <si>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</si>
  <si>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</si>
  <si>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</si>
  <si>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</si>
  <si>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</si>
  <si>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Благоустройство территорий дошкольных образовательных организаций</t>
  </si>
  <si>
    <t>05.1.02.S7650</t>
  </si>
  <si>
    <t>Благоустройство территорий дошкольных образовательных организаций (Предоставление субсидий бюджетным, автономным учреждениям и иным некоммерческим организациям)</t>
  </si>
  <si>
    <t>Обеспечение антитеррористической защищенности объектов</t>
  </si>
  <si>
    <t>06.1.02.01611</t>
  </si>
  <si>
    <t>Обеспечение антитеррористической защищенности объектов (Предоставление субсидий бюджетным, автономным учреждениям и иным некоммерческим организациям)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</si>
  <si>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</si>
  <si>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</si>
  <si>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</si>
  <si>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</si>
  <si>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</si>
  <si>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</si>
  <si>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</si>
  <si>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05.1.01.80740</t>
  </si>
  <si>
    <t>Модернизация региональных систем общего образования.</t>
  </si>
  <si>
    <t>05.1.02.S0920</t>
  </si>
  <si>
    <t>Модернизация региональных систем общего образования.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</si>
  <si>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</si>
  <si>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</si>
  <si>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</si>
  <si>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</si>
  <si>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</si>
  <si>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</si>
  <si>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05.1.E2.50970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</si>
  <si>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</si>
  <si>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</si>
  <si>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</si>
  <si>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05.2.01.02006</t>
  </si>
  <si>
    <t>05.3.02.87820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</si>
  <si>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</si>
  <si>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</si>
  <si>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</si>
  <si>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05.3.02.88985</t>
  </si>
  <si>
    <t>05.3.02.R3040</t>
  </si>
  <si>
    <t>05.3.02.S7620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</si>
  <si>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</si>
  <si>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</si>
  <si>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Молодежная политика</t>
  </si>
  <si>
    <t>Мероприятия по проведению оздоровительной кампании детей.</t>
  </si>
  <si>
    <t>05.3.01.01531</t>
  </si>
  <si>
    <t>Мероприятия по проведению оздоровительной кампании детей.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</si>
  <si>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</si>
  <si>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</si>
  <si>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</si>
  <si>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</si>
  <si>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</si>
  <si>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05.5.01.02000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</si>
  <si>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</si>
  <si>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05.5.01.S7710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</si>
  <si>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</si>
  <si>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</si>
  <si>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05.5.02.S7710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</si>
  <si>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</si>
  <si>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</si>
  <si>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</si>
  <si>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</si>
  <si>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05.3.02.11020</t>
  </si>
  <si>
    <t>05.3.02.70000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</si>
  <si>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</si>
  <si>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</si>
  <si>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</si>
  <si>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</si>
  <si>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05.3.02.87300</t>
  </si>
  <si>
    <t>957</t>
  </si>
  <si>
    <t>03.1.01.S7710</t>
  </si>
  <si>
    <t>03.1.A1.55192</t>
  </si>
  <si>
    <t>03.2.01.01320</t>
  </si>
  <si>
    <t>КУЛЬТУРА, КИНЕМАТОГРАФИЯ</t>
  </si>
  <si>
    <t>Культура</t>
  </si>
  <si>
    <t>Мероприятия в области культуры и искусства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</si>
  <si>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</si>
  <si>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03.1.02.S7710</t>
  </si>
  <si>
    <t>03.1.04.S7710</t>
  </si>
  <si>
    <t>Другие вопросы в области культуры, кинематографии</t>
  </si>
  <si>
    <t>03.1.05.02000</t>
  </si>
  <si>
    <t>03.1.05.02009</t>
  </si>
  <si>
    <t>03.1.05.S7710</t>
  </si>
  <si>
    <t>03.1.06.02009</t>
  </si>
  <si>
    <t>03.1.06.S7710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</si>
  <si>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</si>
  <si>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</si>
  <si>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</si>
  <si>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</si>
  <si>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</si>
  <si>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03.3.01.02009</t>
  </si>
  <si>
    <t>03.3.01.S7710</t>
  </si>
  <si>
    <t>976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</si>
  <si>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</si>
  <si>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77.7.11.S7710</t>
  </si>
  <si>
    <t>Выравнивание обеспеченности муниципальных образований по реализации ими отдельных расходных обязательств (председатель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</si>
  <si>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</si>
  <si>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</si>
  <si>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</si>
  <si>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Обеспечение деятельности Контрольно-счетного органа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</si>
  <si>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(аппарат КСО)</t>
  </si>
  <si>
    <t>77.7.12.S7710</t>
  </si>
  <si>
    <t>Выравнивание обеспеченности муниципальных образований по реализации ими отдельных расходных обязательств (аппарат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</si>
  <si>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</si>
  <si>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 xml:space="preserve"> (тыс.руб.)</t>
  </si>
  <si>
    <t xml:space="preserve">                                                    Совета народных депутатов</t>
  </si>
  <si>
    <t xml:space="preserve">                                                    Серышевского округа</t>
  </si>
  <si>
    <t xml:space="preserve">                                                    от _____________ №____</t>
  </si>
  <si>
    <t>тыс.руб.</t>
  </si>
  <si>
    <t>07.1.01.S7710</t>
  </si>
  <si>
    <t>07.1.02.02000</t>
  </si>
  <si>
    <t>07.1.03.02004</t>
  </si>
  <si>
    <t>07.1.01.88440</t>
  </si>
  <si>
    <t>Стимулирование укрупнения муниципальных образований</t>
  </si>
  <si>
    <t>Стимулирование укрупнения муниципальных образований(Закупка товаров, работ и услуг для обеспечения государственных (муниципальных) нужд)</t>
  </si>
  <si>
    <t>07.3.05.87290</t>
  </si>
  <si>
    <t>07.3.05.87340</t>
  </si>
  <si>
    <t>07.3.05.87360</t>
  </si>
  <si>
    <t>07.3.05.88430</t>
  </si>
  <si>
    <t>Осуществление первичного воинского учета на территориях, где отсутствуют военные комиссариаты</t>
  </si>
  <si>
    <t>07.3.05.51180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</si>
  <si>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</si>
  <si>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на территориях, где отсутствуют военные комиссариаты (Закупка товаров, работ и услуг для обеспечения государственных (муниципальных) нужд)</t>
  </si>
  <si>
    <t>07.3.05.51200</t>
  </si>
  <si>
    <t>Резервный фонд (Социальное обеспечение и иные выплаты населению)</t>
  </si>
  <si>
    <t xml:space="preserve">Резервный фонд </t>
  </si>
  <si>
    <t>07.3.06.02009</t>
  </si>
  <si>
    <t>07.3.06.S7710</t>
  </si>
  <si>
    <t>07.3.04.02005</t>
  </si>
  <si>
    <t>Резервные фонды на ГО и ЧС (Закупка товаров, работ и услуг для обеспечения государственных (муниципальных) нужд)</t>
  </si>
  <si>
    <t>Резервные фонды  на ГО и ЧС</t>
  </si>
  <si>
    <t>02.4.01.69700</t>
  </si>
  <si>
    <t>Мобилизационная и вневойсковая подготовка</t>
  </si>
  <si>
    <t>НАЦИОНАЛЬНАЯ ОБОРОНА</t>
  </si>
  <si>
    <t>04.3.01.01440</t>
  </si>
  <si>
    <t>04.3.01.S0680</t>
  </si>
  <si>
    <t>04.4.01.01430</t>
  </si>
  <si>
    <t>04.4.02.S1270</t>
  </si>
  <si>
    <t>04.4.02.S7480</t>
  </si>
  <si>
    <t>04.4.01.02016</t>
  </si>
  <si>
    <t>04.4.01.02017</t>
  </si>
  <si>
    <t>Дорожная деятельность в отношении автомобильных дорог местного значения в границах населенных пунктов поселения</t>
  </si>
  <si>
    <t>Дорожная деятельность в отношении автомобильных дорог местного значения в границах населенных пунктов поселения (Закупка товаров, работ и услуг для обеспечения государственных (муниципальных) нужд)</t>
  </si>
  <si>
    <t>Дорожная деятельность в отношении автомобильных дорог местного значения в границах муниципального образования</t>
  </si>
  <si>
    <t>Дорожная деятельность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</si>
  <si>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01.1.01.S0130</t>
  </si>
  <si>
    <t>Поддержка  и развитие субъектов малого и среднего предпринимательства, включая крестьянские (фермерские) хозяйства</t>
  </si>
  <si>
    <t>Поддержка  и развитие субъектов малого и среднего предпринимательства, включая крестьянские (фермерские) хозяйства (Иные бюджетные ассигнования)</t>
  </si>
  <si>
    <t>04.1.02.87120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</si>
  <si>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</si>
  <si>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</si>
  <si>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</si>
  <si>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04.6.01.87630</t>
  </si>
  <si>
    <t>Финансовое обеспечение государственных полномочий Амурскойй области по постановке на учет и учету граждан имеющих право на получение жилищных субсидий (единовременных социальных выплат)на приобретение или строительство жилых помещений в соответствии с ФЗ  от 25.10.2002 №125-ФЗ "О жилищных субсидиях гражданам, выезжающих из районов Крайнего Севера и приравненных к ним местностей" (Закупка товаров, работ и услуг для обеспечения государственных (муниципальных) нужд)</t>
  </si>
  <si>
    <t xml:space="preserve">Финансовое обеспечение государственных полномочий Амурскойй области по постановке на учет и учету граждан имеющих право на получение жилищных субсидий (единовременных социальных выплат)на приобретение или строительство жилых помещений в соответствии с ФЗ  от 25.10.2002 №125-ФЗ "О жилищных субсидиях гражданам, выезжающих из районов Крайнего Севера и приравненных к ним местностей" </t>
  </si>
  <si>
    <t>04.2.02.01451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</si>
  <si>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 (Закупка товаров, работ и услуг для обеспечения государственных (муниципальных) нужд)</t>
  </si>
  <si>
    <t>Доплата к пенсии муниципальных служащих округа(Социальное обеспечение и иные выплаты населению)</t>
  </si>
  <si>
    <t>04.6.01.L4970</t>
  </si>
  <si>
    <t>07.3.02.01730</t>
  </si>
  <si>
    <t>Ежемесячные пособия почетным гражданам Серышевского муниципального округа</t>
  </si>
  <si>
    <t>Ежемесячные пособия почетным гражданам Серышевского муниципального округа (Социальное обеспечение и иные выплаты населению)</t>
  </si>
  <si>
    <t xml:space="preserve">Выравнивание обеспеченности муниципальных образований по реализации ими отдельных расходных обязательств </t>
  </si>
  <si>
    <t>СОВЕТ НАРОДНЫХ ДЕПУТАТОВ СЕРЫШЕВСКОГО МУНИЦИПАЛЬНОГО ОКРУГА</t>
  </si>
  <si>
    <t>ФИНАНСОВОЕ УПРАВЛЕНИЕ АДМИНИСТРАЦИИ СЕРЫШЕВСКОГО МУНИЦИПАЛЬНОГО ОКРУГА</t>
  </si>
  <si>
    <t>АДМИНИСТРАЦИЯ СЕРЫШЕВСКОГО МУНИЦИПАЛЬНОГО ОКРУГА</t>
  </si>
  <si>
    <t>КОМИТЕТ ПО УПРАВЛЕНИЮ МУНИЦИПАЛЬНЫМ ИМУЩЕСТВОМ АДМИНИСТРАЦИИ СЕРЫШЕВСКОГО МУНИЦИПАЛЬНОГО ОКРУГА</t>
  </si>
  <si>
    <t>Предоставление жилых помещений детям 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</si>
  <si>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Предоставление жилых погмещений детям 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</si>
  <si>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</si>
  <si>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планируется). (Капитальные вложения в объекты государственной (муниципальной) собственности)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</si>
  <si>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 общеобразовательных организациях, обеспечение дополнительного образования детей в муниципальных общеобразовательных организациях.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</si>
  <si>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 общеобразовательных организациях, обеспечение дополнительного образования детей в муниципальных общеобразовательных организациях.(Предоставление субсидий бюджетным, автономным учреждениям и иным некоммерческим организациям)</t>
  </si>
  <si>
    <t>КОНТРОЛЬНО-СЧЕТНЫЙ ОРГАН СЕРЫШЕВСКОГО МУНИЦИПАЛЬНОГО ОКРУГА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</si>
  <si>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</si>
  <si>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</si>
  <si>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</si>
  <si>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</si>
  <si>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Компенсация затрат родителей(законных представителей) детей - инвалидов на организацию обучения по основным общеобразовательным программам на дому</t>
  </si>
  <si>
    <t>Компенсация затрат родителей(законных представителей) детей - 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</si>
  <si>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Организация бесплатного  питания обучающихся в образовательных организациях  детей военнослужащих и сотрудников некоторых федеральных государственных органов</t>
  </si>
  <si>
    <t>Организация бесплатного  питания обучающихся в образовательных организациях  детей военнослужащих и сотрудников некоторых федеральных государственных органов(Предоставление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</si>
  <si>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</si>
  <si>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 муниципальных образовательных организациях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</si>
  <si>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</si>
  <si>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</si>
  <si>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Единовременная денежная выплата при передаче ребенка на воспитание в семью (Социальное обеспечение и иные выплаты населению)</t>
  </si>
  <si>
    <t>Единовременная денежная выплата при передаче ребенка на воспитание в семью</t>
  </si>
  <si>
    <t>Выплаты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</si>
  <si>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Выплаты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</si>
  <si>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Организация и осуществление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</si>
  <si>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 xml:space="preserve">Организация и осуществление деятельности по опеке и попечительству в отношении несовершеннолетних </t>
  </si>
  <si>
    <t>Организация и осуществление деятельности по опеке и попечительству в отношении несовершеннолетних  (Закупка товаров, работ и услуг для обеспечения государственных (муниципальных) нужд)</t>
  </si>
  <si>
    <t>КОМИТЕТ ПО КУЛЬТУРЕ, МОЛОДЕЖНОЙ ПОЛИТИКЕ И СПОРТУ АДМИНИСТРАЦИИ СЕРЫШЕВСКОГО МУНИЦИПАЛЬНОГО ОКРУГА</t>
  </si>
  <si>
    <t>Оснащение музыкальными инструментами детских школ искусств и училищ</t>
  </si>
  <si>
    <t>Оснащение музыкальными инструментами детских школ искусств и училищ (Предоставление субсидий бюджетным, автономным учреждениям и иным некоммерческим организациям)</t>
  </si>
  <si>
    <t xml:space="preserve">Проведение мероприятий для подростков и молодежи 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</si>
  <si>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</si>
  <si>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Увековечивание памяти погибших при защите Отечества</t>
  </si>
  <si>
    <t>Увековечивание памяти погибших при защите Отечества (Предоставление субсидий бюджетным, автономным учреждениям и иным некоммерческим организациям)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</si>
  <si>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</si>
  <si>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</si>
  <si>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УПРАВЛЕНИЕ ЖИЗНЕОБЕСПЕЧЕНИЯ АДМИНИСТРАЦИИ СЕРЫШЕВСКОГО МУНИЦИПАЛЬНОГО ОКРУГА</t>
  </si>
  <si>
    <t>977</t>
  </si>
  <si>
    <t>Дорожная деятельности в отношении автомобильных дорог местного значения в границах  населенных пунктов поселений</t>
  </si>
  <si>
    <t>Дорожная деятельности в отношении автомобильных дорог местного значения в границах  населенных пунктов поселений(Закупка товаров, работ и услуг для обеспечения государственных (муниципальных) нужд)</t>
  </si>
  <si>
    <t>Дорожная деятельность в отношении автомобильных дорог местного значения в границах муниципального образования(Закупка товаров, работ и услуг для обеспечения государственных (муниципальных) нужд)</t>
  </si>
  <si>
    <t>04.1.01.S7710</t>
  </si>
  <si>
    <t>2025 г.</t>
  </si>
  <si>
    <t xml:space="preserve">                                                    Приложение № 7 </t>
  </si>
  <si>
    <t xml:space="preserve">07.1.01.88440 </t>
  </si>
  <si>
    <t>Ведомственная структура расходов  бюджета муниципального округа на 2023 год и плановый период 2024 и 2025 годов (по главным распорядителям средст бюджета муниципального округа, разделам, подразделам, целевым статьям  (муниципальным программам и непрограммным направлениям деятельности) и группам видов расходов)</t>
  </si>
  <si>
    <t>УПРАВЛЕНИЕ СИСТЕМОЙ ОБРАЗОВАНИЯ АДМИНИСТРАЦИИ СЕРЫШЕВСКОГО МУНИЦИПАЛЬНОГО ОКРУГА</t>
  </si>
  <si>
    <t>07.1.01.02006</t>
  </si>
  <si>
    <t>07.2.02.02000</t>
  </si>
  <si>
    <t>07.2.02.S7710</t>
  </si>
  <si>
    <t>07.2.03.87640</t>
  </si>
  <si>
    <t>07.2.01.01720</t>
  </si>
  <si>
    <t>07.2.03.88180</t>
  </si>
  <si>
    <t>07.3.03.02004</t>
  </si>
  <si>
    <t>03.1.02.01310</t>
  </si>
  <si>
    <t>03.1.02.L2920</t>
  </si>
  <si>
    <t>03.1.02.L4670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</si>
</sst>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21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i/>
      <sz val="12"/>
      <color indexed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/>
    <xf numFmtId="0" fontId="0" fillId="2" borderId="0" xfId="0" applyFill="1"/>
    <xf numFmtId="165" fontId="0" fillId="3" borderId="0" xfId="0" applyNumberFormat="1" applyFill="1"/>
    <xf numFmtId="165" fontId="1" fillId="3" borderId="1" xfId="0" applyNumberFormat="1" applyFont="1" applyFill="1" applyBorder="1" applyAlignment="1">
      <alignment horizontal="right" vertical="center" wrapText="1"/>
    </xf>
    <xf numFmtId="165" fontId="2" fillId="3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0" fontId="13" fillId="0" borderId="0" xfId="0" applyFont="1"/>
    <xf numFmtId="0" fontId="0" fillId="3" borderId="0" xfId="0" applyFill="1"/>
    <xf numFmtId="49" fontId="1" fillId="3" borderId="1" xfId="0" applyNumberFormat="1" applyFont="1" applyFill="1" applyBorder="1" applyAlignment="1">
      <alignment horizontal="right" vertical="center" wrapText="1"/>
    </xf>
    <xf numFmtId="165" fontId="8" fillId="3" borderId="1" xfId="0" applyNumberFormat="1" applyFont="1" applyFill="1" applyBorder="1" applyAlignment="1">
      <alignment horizontal="right" vertical="center" wrapText="1"/>
    </xf>
    <xf numFmtId="49" fontId="8" fillId="3" borderId="1" xfId="0" applyNumberFormat="1" applyFont="1" applyFill="1" applyBorder="1" applyAlignment="1">
      <alignment horizontal="right" vertical="center" wrapText="1"/>
    </xf>
    <xf numFmtId="0" fontId="2" fillId="3" borderId="2" xfId="0" applyNumberFormat="1" applyFont="1" applyFill="1" applyBorder="1" applyAlignment="1">
      <alignment vertical="center"/>
    </xf>
    <xf numFmtId="49" fontId="7" fillId="3" borderId="2" xfId="0" applyNumberFormat="1" applyFont="1" applyFill="1" applyBorder="1" applyAlignment="1">
      <alignment horizontal="justify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justify" vertical="center" wrapText="1"/>
    </xf>
    <xf numFmtId="49" fontId="5" fillId="3" borderId="2" xfId="0" applyNumberFormat="1" applyFont="1" applyFill="1" applyBorder="1" applyAlignment="1">
      <alignment horizontal="justify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justify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justify" vertical="center" wrapText="1"/>
    </xf>
    <xf numFmtId="164" fontId="9" fillId="3" borderId="2" xfId="0" applyNumberFormat="1" applyFont="1" applyFill="1" applyBorder="1" applyAlignment="1">
      <alignment horizontal="justify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49" fontId="11" fillId="3" borderId="2" xfId="0" applyNumberFormat="1" applyFont="1" applyFill="1" applyBorder="1" applyAlignment="1">
      <alignment horizontal="justify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justify" vertical="center" wrapText="1"/>
    </xf>
    <xf numFmtId="164" fontId="11" fillId="3" borderId="2" xfId="0" applyNumberFormat="1" applyFont="1" applyFill="1" applyBorder="1" applyAlignment="1">
      <alignment horizontal="justify" vertical="center" wrapText="1"/>
    </xf>
    <xf numFmtId="49" fontId="10" fillId="3" borderId="2" xfId="0" applyNumberFormat="1" applyFont="1" applyFill="1" applyBorder="1" applyAlignment="1">
      <alignment horizontal="justify" vertical="center" wrapText="1"/>
    </xf>
    <xf numFmtId="49" fontId="9" fillId="3" borderId="2" xfId="0" applyNumberFormat="1" applyFont="1" applyFill="1" applyBorder="1" applyAlignment="1">
      <alignment horizontal="justify" vertical="center" wrapText="1"/>
    </xf>
    <xf numFmtId="0" fontId="15" fillId="3" borderId="0" xfId="0" applyFont="1" applyFill="1"/>
    <xf numFmtId="49" fontId="14" fillId="3" borderId="2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right"/>
    </xf>
    <xf numFmtId="165" fontId="12" fillId="3" borderId="2" xfId="0" applyNumberFormat="1" applyFont="1" applyFill="1" applyBorder="1" applyAlignment="1">
      <alignment horizontal="right"/>
    </xf>
    <xf numFmtId="4" fontId="12" fillId="3" borderId="2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justify" vertical="center" wrapText="1"/>
    </xf>
    <xf numFmtId="164" fontId="16" fillId="3" borderId="2" xfId="0" applyNumberFormat="1" applyFont="1" applyFill="1" applyBorder="1" applyAlignment="1">
      <alignment horizontal="justify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4" fontId="16" fillId="3" borderId="2" xfId="0" applyNumberFormat="1" applyFont="1" applyFill="1" applyBorder="1" applyAlignment="1">
      <alignment horizontal="right"/>
    </xf>
    <xf numFmtId="165" fontId="16" fillId="3" borderId="2" xfId="0" applyNumberFormat="1" applyFont="1" applyFill="1" applyBorder="1" applyAlignment="1">
      <alignment horizontal="right"/>
    </xf>
    <xf numFmtId="4" fontId="7" fillId="3" borderId="2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justify" vertical="center" wrapText="1"/>
    </xf>
    <xf numFmtId="0" fontId="17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8" fillId="3" borderId="3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justify" vertical="center"/>
    </xf>
    <xf numFmtId="164" fontId="4" fillId="3" borderId="2" xfId="0" applyNumberFormat="1" applyFont="1" applyFill="1" applyBorder="1" applyAlignment="1">
      <alignment horizontal="justify" vertical="center" wrapText="1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49" fontId="20" fillId="3" borderId="2" xfId="0" applyNumberFormat="1" applyFont="1" applyFill="1" applyBorder="1" applyAlignment="1">
      <alignment horizontal="justify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164" fontId="4" fillId="3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showGridLines="0" tabSelected="1" topLeftCell="A303" workbookViewId="0">
      <selection activeCell="O307" sqref="O307"/>
    </sheetView>
  </sheetViews>
  <sheetFormatPr defaultRowHeight="10.15" customHeight="1" x14ac:dyDescent="0.25"/>
  <cols>
    <col min="1" max="1" width="43.140625" customWidth="1"/>
    <col min="2" max="2" width="10.140625" customWidth="1"/>
    <col min="3" max="3" width="7.28515625" customWidth="1"/>
    <col min="4" max="4" width="8" customWidth="1"/>
    <col min="5" max="5" width="16.28515625" customWidth="1"/>
    <col min="6" max="6" width="10.7109375" customWidth="1"/>
    <col min="7" max="7" width="26" style="2" hidden="1" customWidth="1"/>
    <col min="8" max="8" width="14.42578125" style="3" customWidth="1"/>
    <col min="9" max="9" width="26" style="2" hidden="1" customWidth="1"/>
    <col min="10" max="10" width="13.5703125" style="3" customWidth="1"/>
    <col min="11" max="11" width="16.28515625" style="3" customWidth="1"/>
    <col min="12" max="12" width="26" style="2" hidden="1" customWidth="1"/>
  </cols>
  <sheetData>
    <row r="1" spans="1:12" ht="30" customHeight="1" x14ac:dyDescent="0.3">
      <c r="A1" s="10"/>
      <c r="B1" s="10"/>
      <c r="C1" s="10"/>
      <c r="D1" s="10"/>
      <c r="E1" s="64" t="s">
        <v>336</v>
      </c>
      <c r="F1" s="65"/>
      <c r="G1" s="65"/>
      <c r="H1" s="65"/>
      <c r="I1" s="65"/>
      <c r="J1" s="65"/>
      <c r="K1" s="65"/>
      <c r="L1" s="10"/>
    </row>
    <row r="2" spans="1:12" ht="18.75" customHeight="1" x14ac:dyDescent="0.3">
      <c r="A2" s="10"/>
      <c r="B2" s="10"/>
      <c r="C2" s="10"/>
      <c r="D2" s="10"/>
      <c r="E2" s="65" t="s">
        <v>232</v>
      </c>
      <c r="F2" s="65"/>
      <c r="G2" s="65"/>
      <c r="H2" s="65"/>
      <c r="I2" s="65"/>
      <c r="J2" s="65"/>
      <c r="K2" s="65"/>
      <c r="L2" s="10"/>
    </row>
    <row r="3" spans="1:12" ht="16.5" customHeight="1" x14ac:dyDescent="0.3">
      <c r="A3" s="10"/>
      <c r="B3" s="10"/>
      <c r="C3" s="10"/>
      <c r="D3" s="10"/>
      <c r="E3" s="65" t="s">
        <v>233</v>
      </c>
      <c r="F3" s="65"/>
      <c r="G3" s="65"/>
      <c r="H3" s="65"/>
      <c r="I3" s="65"/>
      <c r="J3" s="65"/>
      <c r="K3" s="65"/>
      <c r="L3" s="10"/>
    </row>
    <row r="4" spans="1:12" ht="19.5" customHeight="1" x14ac:dyDescent="0.3">
      <c r="A4" s="10"/>
      <c r="B4" s="10"/>
      <c r="C4" s="10"/>
      <c r="D4" s="10"/>
      <c r="E4" s="65" t="s">
        <v>234</v>
      </c>
      <c r="F4" s="65"/>
      <c r="G4" s="65"/>
      <c r="H4" s="65"/>
      <c r="I4" s="65"/>
      <c r="J4" s="65"/>
      <c r="K4" s="65"/>
      <c r="L4" s="10"/>
    </row>
    <row r="5" spans="1:12" ht="78.75" customHeight="1" x14ac:dyDescent="0.25">
      <c r="A5" s="61" t="s">
        <v>338</v>
      </c>
      <c r="B5" s="61"/>
      <c r="C5" s="61"/>
      <c r="D5" s="61"/>
      <c r="E5" s="61"/>
      <c r="F5" s="61"/>
      <c r="G5" s="61"/>
      <c r="H5" s="61"/>
      <c r="I5" s="61"/>
      <c r="J5" s="62"/>
      <c r="K5" s="62"/>
      <c r="L5" s="62"/>
    </row>
    <row r="6" spans="1:12" ht="2.25" customHeight="1" x14ac:dyDescent="0.25">
      <c r="A6" s="10"/>
      <c r="B6" s="10"/>
      <c r="C6" s="10"/>
      <c r="D6" s="10"/>
      <c r="E6" s="10"/>
      <c r="F6" s="10"/>
      <c r="G6" s="10"/>
      <c r="I6" s="10"/>
      <c r="L6" s="10"/>
    </row>
    <row r="7" spans="1:12" ht="18.75" x14ac:dyDescent="0.25">
      <c r="A7" s="11"/>
      <c r="B7" s="11"/>
      <c r="C7" s="11"/>
      <c r="D7" s="11"/>
      <c r="E7" s="11"/>
      <c r="F7" s="11"/>
      <c r="G7" s="11"/>
      <c r="H7" s="4"/>
      <c r="I7" s="11"/>
      <c r="J7" s="4"/>
      <c r="K7" s="12" t="s">
        <v>235</v>
      </c>
      <c r="L7" s="13" t="s">
        <v>231</v>
      </c>
    </row>
    <row r="8" spans="1:12" ht="15" customHeight="1" x14ac:dyDescent="0.25">
      <c r="A8" s="63" t="s">
        <v>3</v>
      </c>
      <c r="B8" s="58" t="s">
        <v>4</v>
      </c>
      <c r="C8" s="58" t="s">
        <v>5</v>
      </c>
      <c r="D8" s="58" t="s">
        <v>6</v>
      </c>
      <c r="E8" s="58" t="s">
        <v>7</v>
      </c>
      <c r="F8" s="58" t="s">
        <v>8</v>
      </c>
      <c r="G8" s="63" t="s">
        <v>0</v>
      </c>
      <c r="H8" s="59" t="s">
        <v>9</v>
      </c>
      <c r="I8" s="63" t="s">
        <v>9</v>
      </c>
      <c r="J8" s="59" t="s">
        <v>10</v>
      </c>
      <c r="K8" s="59" t="s">
        <v>335</v>
      </c>
      <c r="L8" s="63" t="s">
        <v>10</v>
      </c>
    </row>
    <row r="9" spans="1:12" ht="15" customHeight="1" x14ac:dyDescent="0.25">
      <c r="A9" s="63"/>
      <c r="B9" s="58" t="s">
        <v>4</v>
      </c>
      <c r="C9" s="58" t="s">
        <v>5</v>
      </c>
      <c r="D9" s="58" t="s">
        <v>6</v>
      </c>
      <c r="E9" s="58" t="s">
        <v>7</v>
      </c>
      <c r="F9" s="58" t="s">
        <v>8</v>
      </c>
      <c r="G9" s="63"/>
      <c r="H9" s="60"/>
      <c r="I9" s="63" t="s">
        <v>0</v>
      </c>
      <c r="J9" s="60" t="s">
        <v>1</v>
      </c>
      <c r="K9" s="60" t="s">
        <v>2</v>
      </c>
      <c r="L9" s="63" t="s">
        <v>0</v>
      </c>
    </row>
    <row r="10" spans="1:12" ht="15" hidden="1" x14ac:dyDescent="0.25">
      <c r="A10" s="14"/>
      <c r="B10" s="14"/>
      <c r="C10" s="14"/>
      <c r="D10" s="14"/>
      <c r="E10" s="14"/>
      <c r="F10" s="14"/>
      <c r="G10" s="14"/>
      <c r="H10" s="5"/>
      <c r="I10" s="14"/>
      <c r="J10" s="5"/>
      <c r="K10" s="5"/>
      <c r="L10" s="14"/>
    </row>
    <row r="11" spans="1:12" ht="63" x14ac:dyDescent="0.25">
      <c r="A11" s="15" t="s">
        <v>291</v>
      </c>
      <c r="B11" s="16" t="s">
        <v>11</v>
      </c>
      <c r="C11" s="16"/>
      <c r="D11" s="16"/>
      <c r="E11" s="16"/>
      <c r="F11" s="16"/>
      <c r="G11" s="17">
        <v>102003422.34</v>
      </c>
      <c r="H11" s="6">
        <f>H12</f>
        <v>113656.1</v>
      </c>
      <c r="I11" s="6">
        <f t="shared" ref="I11:J11" si="0">I12</f>
        <v>89399668.549999997</v>
      </c>
      <c r="J11" s="6">
        <f t="shared" si="0"/>
        <v>14306.8</v>
      </c>
      <c r="K11" s="6">
        <f>K12</f>
        <v>106446.7</v>
      </c>
      <c r="L11" s="17">
        <v>120493718.36</v>
      </c>
    </row>
    <row r="12" spans="1:12" ht="31.5" x14ac:dyDescent="0.25">
      <c r="A12" s="18" t="s">
        <v>14</v>
      </c>
      <c r="B12" s="16" t="s">
        <v>11</v>
      </c>
      <c r="C12" s="16" t="s">
        <v>12</v>
      </c>
      <c r="D12" s="16" t="s">
        <v>13</v>
      </c>
      <c r="E12" s="16"/>
      <c r="F12" s="16"/>
      <c r="G12" s="17">
        <v>21777256.489999998</v>
      </c>
      <c r="H12" s="6">
        <f>H13+H19+H22</f>
        <v>113656.1</v>
      </c>
      <c r="I12" s="6">
        <f t="shared" ref="I12:J12" si="1">I13+I19+I22</f>
        <v>89399668.549999997</v>
      </c>
      <c r="J12" s="6">
        <f t="shared" si="1"/>
        <v>14306.8</v>
      </c>
      <c r="K12" s="6">
        <f>K13+K19+K22</f>
        <v>106446.7</v>
      </c>
      <c r="L12" s="17">
        <v>77062035.189999998</v>
      </c>
    </row>
    <row r="13" spans="1:12" ht="78.75" x14ac:dyDescent="0.25">
      <c r="A13" s="18" t="s">
        <v>16</v>
      </c>
      <c r="B13" s="16" t="s">
        <v>11</v>
      </c>
      <c r="C13" s="16" t="s">
        <v>12</v>
      </c>
      <c r="D13" s="16" t="s">
        <v>15</v>
      </c>
      <c r="E13" s="16"/>
      <c r="F13" s="16"/>
      <c r="G13" s="17">
        <v>11777409.699999999</v>
      </c>
      <c r="H13" s="6">
        <f>H14+H17</f>
        <v>11539.8</v>
      </c>
      <c r="I13" s="6">
        <f t="shared" ref="I13:K13" si="2">I14+I17</f>
        <v>11777409.699999999</v>
      </c>
      <c r="J13" s="6">
        <f t="shared" si="2"/>
        <v>12125.8</v>
      </c>
      <c r="K13" s="6">
        <f t="shared" si="2"/>
        <v>12125.8</v>
      </c>
      <c r="L13" s="17">
        <v>11777409.699999999</v>
      </c>
    </row>
    <row r="14" spans="1:12" ht="31.5" x14ac:dyDescent="0.25">
      <c r="A14" s="19" t="s">
        <v>17</v>
      </c>
      <c r="B14" s="20" t="s">
        <v>11</v>
      </c>
      <c r="C14" s="20" t="s">
        <v>12</v>
      </c>
      <c r="D14" s="20" t="s">
        <v>15</v>
      </c>
      <c r="E14" s="20" t="s">
        <v>237</v>
      </c>
      <c r="F14" s="20"/>
      <c r="G14" s="21">
        <v>653700</v>
      </c>
      <c r="H14" s="7">
        <v>693.8</v>
      </c>
      <c r="I14" s="21">
        <v>653700</v>
      </c>
      <c r="J14" s="7">
        <v>693.8</v>
      </c>
      <c r="K14" s="7">
        <v>693.8</v>
      </c>
      <c r="L14" s="21">
        <v>653700</v>
      </c>
    </row>
    <row r="15" spans="1:12" ht="63" x14ac:dyDescent="0.25">
      <c r="A15" s="22" t="s">
        <v>18</v>
      </c>
      <c r="B15" s="23" t="s">
        <v>11</v>
      </c>
      <c r="C15" s="23" t="s">
        <v>12</v>
      </c>
      <c r="D15" s="23" t="s">
        <v>15</v>
      </c>
      <c r="E15" s="23" t="s">
        <v>237</v>
      </c>
      <c r="F15" s="23" t="s">
        <v>19</v>
      </c>
      <c r="G15" s="24">
        <v>649700</v>
      </c>
      <c r="H15" s="8">
        <v>691.4</v>
      </c>
      <c r="I15" s="24">
        <v>653700</v>
      </c>
      <c r="J15" s="8">
        <v>691.4</v>
      </c>
      <c r="K15" s="8">
        <v>691.4</v>
      </c>
      <c r="L15" s="24">
        <v>653700</v>
      </c>
    </row>
    <row r="16" spans="1:12" ht="47.25" x14ac:dyDescent="0.25">
      <c r="A16" s="22" t="s">
        <v>20</v>
      </c>
      <c r="B16" s="23" t="s">
        <v>11</v>
      </c>
      <c r="C16" s="23" t="s">
        <v>12</v>
      </c>
      <c r="D16" s="23" t="s">
        <v>15</v>
      </c>
      <c r="E16" s="23" t="s">
        <v>237</v>
      </c>
      <c r="F16" s="23" t="s">
        <v>21</v>
      </c>
      <c r="G16" s="24">
        <v>4000</v>
      </c>
      <c r="H16" s="8">
        <v>2.4</v>
      </c>
      <c r="I16" s="24"/>
      <c r="J16" s="8">
        <v>2.4</v>
      </c>
      <c r="K16" s="8">
        <v>2.4</v>
      </c>
      <c r="L16" s="24"/>
    </row>
    <row r="17" spans="1:12" ht="63" x14ac:dyDescent="0.25">
      <c r="A17" s="19" t="s">
        <v>22</v>
      </c>
      <c r="B17" s="20" t="s">
        <v>11</v>
      </c>
      <c r="C17" s="20" t="s">
        <v>12</v>
      </c>
      <c r="D17" s="20" t="s">
        <v>15</v>
      </c>
      <c r="E17" s="20" t="s">
        <v>236</v>
      </c>
      <c r="F17" s="20"/>
      <c r="G17" s="21">
        <v>11123709.699999999</v>
      </c>
      <c r="H17" s="7">
        <v>10846</v>
      </c>
      <c r="I17" s="21">
        <v>11123709.699999999</v>
      </c>
      <c r="J17" s="7">
        <v>11432</v>
      </c>
      <c r="K17" s="7">
        <v>11432</v>
      </c>
      <c r="L17" s="21">
        <v>11123709.699999999</v>
      </c>
    </row>
    <row r="18" spans="1:12" ht="157.5" x14ac:dyDescent="0.25">
      <c r="A18" s="25" t="s">
        <v>23</v>
      </c>
      <c r="B18" s="23" t="s">
        <v>11</v>
      </c>
      <c r="C18" s="23" t="s">
        <v>12</v>
      </c>
      <c r="D18" s="23" t="s">
        <v>15</v>
      </c>
      <c r="E18" s="23" t="s">
        <v>236</v>
      </c>
      <c r="F18" s="23" t="s">
        <v>24</v>
      </c>
      <c r="G18" s="24">
        <v>11123709.699999999</v>
      </c>
      <c r="H18" s="8">
        <v>10846</v>
      </c>
      <c r="I18" s="24">
        <v>11123709.699999999</v>
      </c>
      <c r="J18" s="8">
        <v>11432</v>
      </c>
      <c r="K18" s="8">
        <v>11432</v>
      </c>
      <c r="L18" s="24">
        <v>11123709.699999999</v>
      </c>
    </row>
    <row r="19" spans="1:12" ht="15.75" x14ac:dyDescent="0.25">
      <c r="A19" s="18" t="s">
        <v>26</v>
      </c>
      <c r="B19" s="16" t="s">
        <v>11</v>
      </c>
      <c r="C19" s="16" t="s">
        <v>12</v>
      </c>
      <c r="D19" s="16" t="s">
        <v>25</v>
      </c>
      <c r="E19" s="16"/>
      <c r="F19" s="16"/>
      <c r="G19" s="17">
        <v>5012878.1900000004</v>
      </c>
      <c r="H19" s="6">
        <v>1000</v>
      </c>
      <c r="I19" s="17">
        <v>90000</v>
      </c>
      <c r="J19" s="6">
        <v>1000</v>
      </c>
      <c r="K19" s="6">
        <v>1000</v>
      </c>
      <c r="L19" s="17">
        <v>90000</v>
      </c>
    </row>
    <row r="20" spans="1:12" ht="15.75" x14ac:dyDescent="0.25">
      <c r="A20" s="19" t="s">
        <v>27</v>
      </c>
      <c r="B20" s="20" t="s">
        <v>11</v>
      </c>
      <c r="C20" s="20" t="s">
        <v>12</v>
      </c>
      <c r="D20" s="20" t="s">
        <v>25</v>
      </c>
      <c r="E20" s="20" t="s">
        <v>238</v>
      </c>
      <c r="F20" s="20"/>
      <c r="G20" s="21">
        <v>5012878.1900000004</v>
      </c>
      <c r="H20" s="7">
        <v>1000</v>
      </c>
      <c r="I20" s="21">
        <v>90000</v>
      </c>
      <c r="J20" s="7">
        <v>1000</v>
      </c>
      <c r="K20" s="7">
        <v>1000</v>
      </c>
      <c r="L20" s="21">
        <v>90000</v>
      </c>
    </row>
    <row r="21" spans="1:12" ht="47.25" x14ac:dyDescent="0.25">
      <c r="A21" s="22" t="s">
        <v>28</v>
      </c>
      <c r="B21" s="23" t="s">
        <v>11</v>
      </c>
      <c r="C21" s="23" t="s">
        <v>12</v>
      </c>
      <c r="D21" s="23" t="s">
        <v>25</v>
      </c>
      <c r="E21" s="23" t="s">
        <v>238</v>
      </c>
      <c r="F21" s="23" t="s">
        <v>21</v>
      </c>
      <c r="G21" s="24">
        <v>5012878.1900000004</v>
      </c>
      <c r="H21" s="8">
        <v>1000</v>
      </c>
      <c r="I21" s="24">
        <v>90000</v>
      </c>
      <c r="J21" s="8">
        <v>1000</v>
      </c>
      <c r="K21" s="8">
        <v>1000</v>
      </c>
      <c r="L21" s="24">
        <v>90000</v>
      </c>
    </row>
    <row r="22" spans="1:12" ht="15.75" x14ac:dyDescent="0.25">
      <c r="A22" s="18" t="s">
        <v>30</v>
      </c>
      <c r="B22" s="16" t="s">
        <v>11</v>
      </c>
      <c r="C22" s="16" t="s">
        <v>12</v>
      </c>
      <c r="D22" s="16" t="s">
        <v>29</v>
      </c>
      <c r="E22" s="16"/>
      <c r="F22" s="16"/>
      <c r="G22" s="17">
        <v>4986968.5999999996</v>
      </c>
      <c r="H22" s="6">
        <f>H23+H25+H27</f>
        <v>101116.3</v>
      </c>
      <c r="I22" s="6">
        <f t="shared" ref="I22:J22" si="3">I23+I25+I27</f>
        <v>77532258.849999994</v>
      </c>
      <c r="J22" s="6">
        <f t="shared" si="3"/>
        <v>1181</v>
      </c>
      <c r="K22" s="6">
        <f>K23+K25+K27</f>
        <v>93320.9</v>
      </c>
      <c r="L22" s="17">
        <v>65194625.490000002</v>
      </c>
    </row>
    <row r="23" spans="1:12" ht="31.5" x14ac:dyDescent="0.25">
      <c r="A23" s="19" t="s">
        <v>31</v>
      </c>
      <c r="B23" s="20" t="s">
        <v>11</v>
      </c>
      <c r="C23" s="20" t="s">
        <v>12</v>
      </c>
      <c r="D23" s="20" t="s">
        <v>29</v>
      </c>
      <c r="E23" s="20" t="s">
        <v>340</v>
      </c>
      <c r="F23" s="20"/>
      <c r="G23" s="21">
        <v>4908783.45</v>
      </c>
      <c r="H23" s="7">
        <f>H24</f>
        <v>11036.300000000001</v>
      </c>
      <c r="I23" s="21">
        <v>77451105.379999995</v>
      </c>
      <c r="J23" s="7">
        <v>0</v>
      </c>
      <c r="K23" s="7">
        <f>K24</f>
        <v>92139.9</v>
      </c>
      <c r="L23" s="21">
        <v>65110308.659999996</v>
      </c>
    </row>
    <row r="24" spans="1:12" ht="78.75" x14ac:dyDescent="0.25">
      <c r="A24" s="22" t="s">
        <v>32</v>
      </c>
      <c r="B24" s="23" t="s">
        <v>11</v>
      </c>
      <c r="C24" s="23" t="s">
        <v>12</v>
      </c>
      <c r="D24" s="23" t="s">
        <v>29</v>
      </c>
      <c r="E24" s="23" t="s">
        <v>340</v>
      </c>
      <c r="F24" s="23" t="s">
        <v>19</v>
      </c>
      <c r="G24" s="24">
        <v>4908783.45</v>
      </c>
      <c r="H24" s="8">
        <f>11036.1+0.2</f>
        <v>11036.300000000001</v>
      </c>
      <c r="I24" s="24">
        <v>77451105.379999995</v>
      </c>
      <c r="J24" s="8">
        <v>0</v>
      </c>
      <c r="K24" s="8">
        <v>92139.9</v>
      </c>
      <c r="L24" s="24">
        <v>65110308.659999996</v>
      </c>
    </row>
    <row r="25" spans="1:12" ht="63" x14ac:dyDescent="0.25">
      <c r="A25" s="19" t="s">
        <v>22</v>
      </c>
      <c r="B25" s="20" t="s">
        <v>11</v>
      </c>
      <c r="C25" s="20" t="s">
        <v>12</v>
      </c>
      <c r="D25" s="20" t="s">
        <v>29</v>
      </c>
      <c r="E25" s="20" t="s">
        <v>236</v>
      </c>
      <c r="F25" s="20"/>
      <c r="G25" s="21">
        <v>78185.149999999994</v>
      </c>
      <c r="H25" s="7">
        <v>1120.4000000000001</v>
      </c>
      <c r="I25" s="21">
        <v>81153.47</v>
      </c>
      <c r="J25" s="7">
        <v>1181</v>
      </c>
      <c r="K25" s="7">
        <v>1181</v>
      </c>
      <c r="L25" s="21">
        <v>84316.83</v>
      </c>
    </row>
    <row r="26" spans="1:12" ht="157.5" x14ac:dyDescent="0.25">
      <c r="A26" s="25" t="s">
        <v>23</v>
      </c>
      <c r="B26" s="23" t="s">
        <v>11</v>
      </c>
      <c r="C26" s="23" t="s">
        <v>12</v>
      </c>
      <c r="D26" s="23" t="s">
        <v>29</v>
      </c>
      <c r="E26" s="20" t="s">
        <v>236</v>
      </c>
      <c r="F26" s="23" t="s">
        <v>24</v>
      </c>
      <c r="G26" s="24">
        <v>78185.149999999994</v>
      </c>
      <c r="H26" s="8">
        <v>1120.4000000000001</v>
      </c>
      <c r="I26" s="24">
        <v>81153.47</v>
      </c>
      <c r="J26" s="8">
        <v>1181</v>
      </c>
      <c r="K26" s="8">
        <v>1181</v>
      </c>
      <c r="L26" s="24">
        <v>84316.83</v>
      </c>
    </row>
    <row r="27" spans="1:12" s="1" customFormat="1" ht="31.5" x14ac:dyDescent="0.25">
      <c r="A27" s="26" t="s">
        <v>240</v>
      </c>
      <c r="B27" s="27" t="s">
        <v>11</v>
      </c>
      <c r="C27" s="27" t="s">
        <v>12</v>
      </c>
      <c r="D27" s="27" t="s">
        <v>29</v>
      </c>
      <c r="E27" s="56" t="s">
        <v>337</v>
      </c>
      <c r="F27" s="27"/>
      <c r="G27" s="28"/>
      <c r="H27" s="29">
        <v>88959.6</v>
      </c>
      <c r="I27" s="28"/>
      <c r="J27" s="29">
        <v>0</v>
      </c>
      <c r="K27" s="29">
        <v>0</v>
      </c>
      <c r="L27" s="24"/>
    </row>
    <row r="28" spans="1:12" s="1" customFormat="1" ht="78.75" x14ac:dyDescent="0.25">
      <c r="A28" s="25" t="s">
        <v>241</v>
      </c>
      <c r="B28" s="23" t="s">
        <v>11</v>
      </c>
      <c r="C28" s="23" t="s">
        <v>12</v>
      </c>
      <c r="D28" s="23" t="s">
        <v>29</v>
      </c>
      <c r="E28" s="20" t="s">
        <v>239</v>
      </c>
      <c r="F28" s="23" t="s">
        <v>19</v>
      </c>
      <c r="G28" s="24"/>
      <c r="H28" s="8">
        <v>88959.6</v>
      </c>
      <c r="I28" s="24"/>
      <c r="J28" s="8">
        <v>0</v>
      </c>
      <c r="K28" s="8">
        <v>0</v>
      </c>
      <c r="L28" s="24"/>
    </row>
    <row r="29" spans="1:12" ht="47.25" x14ac:dyDescent="0.25">
      <c r="A29" s="15" t="s">
        <v>292</v>
      </c>
      <c r="B29" s="16" t="s">
        <v>34</v>
      </c>
      <c r="C29" s="16"/>
      <c r="D29" s="16"/>
      <c r="E29" s="16"/>
      <c r="F29" s="16"/>
      <c r="G29" s="17">
        <v>330819271.47000003</v>
      </c>
      <c r="H29" s="6">
        <f>H30+H68+H73+H77+H100+H110</f>
        <v>324779.47521</v>
      </c>
      <c r="I29" s="6">
        <f>I30+I68+I73+I77+I100+I110</f>
        <v>151056152.16999999</v>
      </c>
      <c r="J29" s="6">
        <f>J30+J68+J73+J77+J100+J110</f>
        <v>303323.08503999998</v>
      </c>
      <c r="K29" s="6">
        <f>K30+K68+K73+K77+K100+K110</f>
        <v>317726.52995</v>
      </c>
      <c r="L29" s="17">
        <v>147962830.88999999</v>
      </c>
    </row>
    <row r="30" spans="1:12" ht="31.5" x14ac:dyDescent="0.25">
      <c r="A30" s="18" t="s">
        <v>14</v>
      </c>
      <c r="B30" s="16" t="s">
        <v>34</v>
      </c>
      <c r="C30" s="16" t="s">
        <v>12</v>
      </c>
      <c r="D30" s="16" t="s">
        <v>13</v>
      </c>
      <c r="E30" s="16"/>
      <c r="F30" s="16"/>
      <c r="G30" s="17">
        <v>75947087.650000006</v>
      </c>
      <c r="H30" s="6">
        <f>H31+H48+H51+H34</f>
        <v>184182.93213999999</v>
      </c>
      <c r="I30" s="6">
        <f t="shared" ref="I30:K30" si="4">I31+I48+I51+I34</f>
        <v>69385764.230000004</v>
      </c>
      <c r="J30" s="6">
        <f>J31+J48+J51+J34</f>
        <v>172669.18503999998</v>
      </c>
      <c r="K30" s="6">
        <f t="shared" si="4"/>
        <v>186017.88503999999</v>
      </c>
      <c r="L30" s="17">
        <v>69390553.230000004</v>
      </c>
    </row>
    <row r="31" spans="1:12" ht="63" x14ac:dyDescent="0.25">
      <c r="A31" s="18" t="s">
        <v>36</v>
      </c>
      <c r="B31" s="16" t="s">
        <v>34</v>
      </c>
      <c r="C31" s="16" t="s">
        <v>12</v>
      </c>
      <c r="D31" s="16" t="s">
        <v>35</v>
      </c>
      <c r="E31" s="16"/>
      <c r="F31" s="16"/>
      <c r="G31" s="17">
        <v>2027446.77</v>
      </c>
      <c r="H31" s="6">
        <v>2146</v>
      </c>
      <c r="I31" s="17">
        <v>2067000</v>
      </c>
      <c r="J31" s="6">
        <v>2262</v>
      </c>
      <c r="K31" s="6">
        <v>2262</v>
      </c>
      <c r="L31" s="17">
        <v>2067000</v>
      </c>
    </row>
    <row r="32" spans="1:12" ht="63" x14ac:dyDescent="0.25">
      <c r="A32" s="19" t="s">
        <v>22</v>
      </c>
      <c r="B32" s="20" t="s">
        <v>34</v>
      </c>
      <c r="C32" s="20" t="s">
        <v>12</v>
      </c>
      <c r="D32" s="20" t="s">
        <v>35</v>
      </c>
      <c r="E32" s="20" t="s">
        <v>37</v>
      </c>
      <c r="F32" s="20"/>
      <c r="G32" s="21">
        <v>2027446.77</v>
      </c>
      <c r="H32" s="7">
        <v>2146</v>
      </c>
      <c r="I32" s="21">
        <v>2067000</v>
      </c>
      <c r="J32" s="7">
        <v>2262</v>
      </c>
      <c r="K32" s="7">
        <v>2262</v>
      </c>
      <c r="L32" s="21">
        <v>2067000</v>
      </c>
    </row>
    <row r="33" spans="1:12" ht="157.5" x14ac:dyDescent="0.25">
      <c r="A33" s="25" t="s">
        <v>23</v>
      </c>
      <c r="B33" s="23" t="s">
        <v>34</v>
      </c>
      <c r="C33" s="23" t="s">
        <v>12</v>
      </c>
      <c r="D33" s="23" t="s">
        <v>35</v>
      </c>
      <c r="E33" s="23" t="s">
        <v>37</v>
      </c>
      <c r="F33" s="23" t="s">
        <v>24</v>
      </c>
      <c r="G33" s="24">
        <v>2027446.77</v>
      </c>
      <c r="H33" s="8">
        <v>2146</v>
      </c>
      <c r="I33" s="24">
        <v>2067000</v>
      </c>
      <c r="J33" s="8">
        <v>2262</v>
      </c>
      <c r="K33" s="8">
        <v>2262</v>
      </c>
      <c r="L33" s="24">
        <v>2067000</v>
      </c>
    </row>
    <row r="34" spans="1:12" ht="94.5" x14ac:dyDescent="0.25">
      <c r="A34" s="18" t="s">
        <v>39</v>
      </c>
      <c r="B34" s="16" t="s">
        <v>34</v>
      </c>
      <c r="C34" s="16" t="s">
        <v>12</v>
      </c>
      <c r="D34" s="16" t="s">
        <v>38</v>
      </c>
      <c r="E34" s="16"/>
      <c r="F34" s="16"/>
      <c r="G34" s="17">
        <v>30229768.489999998</v>
      </c>
      <c r="H34" s="6">
        <f>H35+H38+H40+H42+H44+H46</f>
        <v>26716.432139999997</v>
      </c>
      <c r="I34" s="6">
        <f t="shared" ref="I34:K34" si="5">I35+I38+I40+I42+I44+I46</f>
        <v>29765757.23</v>
      </c>
      <c r="J34" s="6">
        <f t="shared" si="5"/>
        <v>27987.385039999997</v>
      </c>
      <c r="K34" s="6">
        <f t="shared" si="5"/>
        <v>27987.385039999997</v>
      </c>
      <c r="L34" s="17">
        <v>29765757.23</v>
      </c>
    </row>
    <row r="35" spans="1:12" ht="31.5" x14ac:dyDescent="0.25">
      <c r="A35" s="19" t="s">
        <v>17</v>
      </c>
      <c r="B35" s="20" t="s">
        <v>34</v>
      </c>
      <c r="C35" s="20" t="s">
        <v>12</v>
      </c>
      <c r="D35" s="20" t="s">
        <v>38</v>
      </c>
      <c r="E35" s="20" t="s">
        <v>40</v>
      </c>
      <c r="F35" s="20"/>
      <c r="G35" s="21">
        <v>71000</v>
      </c>
      <c r="H35" s="7">
        <f t="shared" ref="H35:H57" si="6">G35/1000</f>
        <v>71</v>
      </c>
      <c r="I35" s="21">
        <v>71000</v>
      </c>
      <c r="J35" s="7">
        <f t="shared" ref="J35:J57" si="7">I35/1000</f>
        <v>71</v>
      </c>
      <c r="K35" s="7">
        <f t="shared" ref="K35:K57" si="8">L35/1000</f>
        <v>71</v>
      </c>
      <c r="L35" s="21">
        <v>71000</v>
      </c>
    </row>
    <row r="36" spans="1:12" ht="63" x14ac:dyDescent="0.25">
      <c r="A36" s="30" t="s">
        <v>18</v>
      </c>
      <c r="B36" s="23" t="s">
        <v>34</v>
      </c>
      <c r="C36" s="23" t="s">
        <v>12</v>
      </c>
      <c r="D36" s="23" t="s">
        <v>38</v>
      </c>
      <c r="E36" s="23" t="s">
        <v>40</v>
      </c>
      <c r="F36" s="23" t="s">
        <v>19</v>
      </c>
      <c r="G36" s="24">
        <v>70000</v>
      </c>
      <c r="H36" s="8">
        <f t="shared" si="6"/>
        <v>70</v>
      </c>
      <c r="I36" s="24">
        <v>70000</v>
      </c>
      <c r="J36" s="8">
        <f t="shared" si="7"/>
        <v>70</v>
      </c>
      <c r="K36" s="8">
        <f t="shared" si="8"/>
        <v>70</v>
      </c>
      <c r="L36" s="24">
        <v>70000</v>
      </c>
    </row>
    <row r="37" spans="1:12" ht="47.25" x14ac:dyDescent="0.25">
      <c r="A37" s="22" t="s">
        <v>20</v>
      </c>
      <c r="B37" s="23" t="s">
        <v>34</v>
      </c>
      <c r="C37" s="23" t="s">
        <v>12</v>
      </c>
      <c r="D37" s="23" t="s">
        <v>38</v>
      </c>
      <c r="E37" s="23" t="s">
        <v>40</v>
      </c>
      <c r="F37" s="23" t="s">
        <v>21</v>
      </c>
      <c r="G37" s="24">
        <v>1000</v>
      </c>
      <c r="H37" s="8">
        <f t="shared" si="6"/>
        <v>1</v>
      </c>
      <c r="I37" s="24">
        <v>1000</v>
      </c>
      <c r="J37" s="8">
        <f t="shared" si="7"/>
        <v>1</v>
      </c>
      <c r="K37" s="8">
        <f t="shared" si="8"/>
        <v>1</v>
      </c>
      <c r="L37" s="24">
        <v>1000</v>
      </c>
    </row>
    <row r="38" spans="1:12" ht="63" x14ac:dyDescent="0.25">
      <c r="A38" s="19" t="s">
        <v>22</v>
      </c>
      <c r="B38" s="20" t="s">
        <v>34</v>
      </c>
      <c r="C38" s="20" t="s">
        <v>12</v>
      </c>
      <c r="D38" s="20" t="s">
        <v>38</v>
      </c>
      <c r="E38" s="20" t="s">
        <v>41</v>
      </c>
      <c r="F38" s="20"/>
      <c r="G38" s="21">
        <v>27420041.710000001</v>
      </c>
      <c r="H38" s="7">
        <v>23547</v>
      </c>
      <c r="I38" s="21">
        <v>26484700</v>
      </c>
      <c r="J38" s="7">
        <v>24818</v>
      </c>
      <c r="K38" s="7">
        <v>24818</v>
      </c>
      <c r="L38" s="21">
        <v>26484700</v>
      </c>
    </row>
    <row r="39" spans="1:12" ht="157.5" x14ac:dyDescent="0.25">
      <c r="A39" s="25" t="s">
        <v>23</v>
      </c>
      <c r="B39" s="23" t="s">
        <v>34</v>
      </c>
      <c r="C39" s="23" t="s">
        <v>12</v>
      </c>
      <c r="D39" s="23" t="s">
        <v>38</v>
      </c>
      <c r="E39" s="23" t="s">
        <v>41</v>
      </c>
      <c r="F39" s="23" t="s">
        <v>24</v>
      </c>
      <c r="G39" s="24">
        <v>27420041.710000001</v>
      </c>
      <c r="H39" s="8">
        <v>23547</v>
      </c>
      <c r="I39" s="24">
        <v>26484700</v>
      </c>
      <c r="J39" s="8">
        <v>24818</v>
      </c>
      <c r="K39" s="8">
        <v>24818</v>
      </c>
      <c r="L39" s="24">
        <v>26484700</v>
      </c>
    </row>
    <row r="40" spans="1:12" ht="78.75" x14ac:dyDescent="0.25">
      <c r="A40" s="19" t="s">
        <v>42</v>
      </c>
      <c r="B40" s="20" t="s">
        <v>34</v>
      </c>
      <c r="C40" s="20" t="s">
        <v>12</v>
      </c>
      <c r="D40" s="20" t="s">
        <v>38</v>
      </c>
      <c r="E40" s="31" t="s">
        <v>242</v>
      </c>
      <c r="F40" s="20"/>
      <c r="G40" s="21">
        <v>624666.06999999995</v>
      </c>
      <c r="H40" s="7">
        <f t="shared" si="6"/>
        <v>624.66606999999999</v>
      </c>
      <c r="I40" s="21">
        <v>624666.06999999995</v>
      </c>
      <c r="J40" s="7">
        <f t="shared" si="7"/>
        <v>624.66606999999999</v>
      </c>
      <c r="K40" s="7">
        <f t="shared" si="8"/>
        <v>624.66606999999999</v>
      </c>
      <c r="L40" s="21">
        <v>624666.06999999995</v>
      </c>
    </row>
    <row r="41" spans="1:12" ht="157.5" x14ac:dyDescent="0.25">
      <c r="A41" s="25" t="s">
        <v>43</v>
      </c>
      <c r="B41" s="23" t="s">
        <v>34</v>
      </c>
      <c r="C41" s="23" t="s">
        <v>12</v>
      </c>
      <c r="D41" s="23" t="s">
        <v>38</v>
      </c>
      <c r="E41" s="32" t="s">
        <v>242</v>
      </c>
      <c r="F41" s="23" t="s">
        <v>24</v>
      </c>
      <c r="G41" s="24">
        <v>609495.67000000004</v>
      </c>
      <c r="H41" s="8">
        <v>624.70000000000005</v>
      </c>
      <c r="I41" s="24">
        <v>624666.06999999995</v>
      </c>
      <c r="J41" s="8">
        <f t="shared" si="7"/>
        <v>624.66606999999999</v>
      </c>
      <c r="K41" s="8">
        <f t="shared" si="8"/>
        <v>624.66606999999999</v>
      </c>
      <c r="L41" s="24">
        <v>624666.06999999995</v>
      </c>
    </row>
    <row r="42" spans="1:12" ht="110.25" x14ac:dyDescent="0.25">
      <c r="A42" s="19" t="s">
        <v>44</v>
      </c>
      <c r="B42" s="20" t="s">
        <v>34</v>
      </c>
      <c r="C42" s="20" t="s">
        <v>12</v>
      </c>
      <c r="D42" s="20" t="s">
        <v>38</v>
      </c>
      <c r="E42" s="31" t="s">
        <v>243</v>
      </c>
      <c r="F42" s="20"/>
      <c r="G42" s="21">
        <v>623122.44999999995</v>
      </c>
      <c r="H42" s="7">
        <v>1094.5</v>
      </c>
      <c r="I42" s="21">
        <v>1094452.8999999999</v>
      </c>
      <c r="J42" s="7">
        <f t="shared" si="7"/>
        <v>1094.4529</v>
      </c>
      <c r="K42" s="7">
        <f t="shared" si="8"/>
        <v>1094.4529</v>
      </c>
      <c r="L42" s="21">
        <v>1094452.8999999999</v>
      </c>
    </row>
    <row r="43" spans="1:12" ht="204.75" x14ac:dyDescent="0.25">
      <c r="A43" s="25" t="s">
        <v>45</v>
      </c>
      <c r="B43" s="23" t="s">
        <v>34</v>
      </c>
      <c r="C43" s="23" t="s">
        <v>12</v>
      </c>
      <c r="D43" s="23" t="s">
        <v>38</v>
      </c>
      <c r="E43" s="32" t="s">
        <v>243</v>
      </c>
      <c r="F43" s="23" t="s">
        <v>24</v>
      </c>
      <c r="G43" s="24">
        <v>403000</v>
      </c>
      <c r="H43" s="8">
        <v>1094.5</v>
      </c>
      <c r="I43" s="24">
        <v>1094452.8999999999</v>
      </c>
      <c r="J43" s="8">
        <f t="shared" si="7"/>
        <v>1094.4529</v>
      </c>
      <c r="K43" s="8">
        <f t="shared" si="8"/>
        <v>1094.4529</v>
      </c>
      <c r="L43" s="24">
        <v>1094452.8999999999</v>
      </c>
    </row>
    <row r="44" spans="1:12" ht="173.25" x14ac:dyDescent="0.25">
      <c r="A44" s="33" t="s">
        <v>46</v>
      </c>
      <c r="B44" s="20" t="s">
        <v>34</v>
      </c>
      <c r="C44" s="20" t="s">
        <v>12</v>
      </c>
      <c r="D44" s="20" t="s">
        <v>38</v>
      </c>
      <c r="E44" s="31" t="s">
        <v>244</v>
      </c>
      <c r="F44" s="20"/>
      <c r="G44" s="21">
        <v>624666.06999999995</v>
      </c>
      <c r="H44" s="7">
        <f t="shared" si="6"/>
        <v>624.66606999999999</v>
      </c>
      <c r="I44" s="21">
        <v>624666.06999999995</v>
      </c>
      <c r="J44" s="7">
        <f t="shared" si="7"/>
        <v>624.66606999999999</v>
      </c>
      <c r="K44" s="7">
        <f t="shared" si="8"/>
        <v>624.66606999999999</v>
      </c>
      <c r="L44" s="21">
        <v>624666.06999999995</v>
      </c>
    </row>
    <row r="45" spans="1:12" ht="283.5" x14ac:dyDescent="0.25">
      <c r="A45" s="34" t="s">
        <v>47</v>
      </c>
      <c r="B45" s="23" t="s">
        <v>34</v>
      </c>
      <c r="C45" s="23" t="s">
        <v>12</v>
      </c>
      <c r="D45" s="23" t="s">
        <v>38</v>
      </c>
      <c r="E45" s="32" t="s">
        <v>244</v>
      </c>
      <c r="F45" s="23" t="s">
        <v>24</v>
      </c>
      <c r="G45" s="24">
        <v>624666.06999999995</v>
      </c>
      <c r="H45" s="8">
        <f t="shared" si="6"/>
        <v>624.66606999999999</v>
      </c>
      <c r="I45" s="24">
        <v>624666.06999999995</v>
      </c>
      <c r="J45" s="8">
        <f t="shared" si="7"/>
        <v>624.66606999999999</v>
      </c>
      <c r="K45" s="8">
        <f t="shared" si="8"/>
        <v>624.66606999999999</v>
      </c>
      <c r="L45" s="24">
        <v>624666.06999999995</v>
      </c>
    </row>
    <row r="46" spans="1:12" ht="110.25" x14ac:dyDescent="0.25">
      <c r="A46" s="19" t="s">
        <v>48</v>
      </c>
      <c r="B46" s="20" t="s">
        <v>34</v>
      </c>
      <c r="C46" s="20" t="s">
        <v>12</v>
      </c>
      <c r="D46" s="20" t="s">
        <v>38</v>
      </c>
      <c r="E46" s="31" t="s">
        <v>245</v>
      </c>
      <c r="F46" s="20"/>
      <c r="G46" s="21">
        <v>866272.19</v>
      </c>
      <c r="H46" s="7">
        <v>754.6</v>
      </c>
      <c r="I46" s="21">
        <v>866272.19</v>
      </c>
      <c r="J46" s="7">
        <v>754.6</v>
      </c>
      <c r="K46" s="7">
        <v>754.6</v>
      </c>
      <c r="L46" s="21">
        <v>866272.19</v>
      </c>
    </row>
    <row r="47" spans="1:12" ht="189" x14ac:dyDescent="0.25">
      <c r="A47" s="25" t="s">
        <v>49</v>
      </c>
      <c r="B47" s="23" t="s">
        <v>34</v>
      </c>
      <c r="C47" s="23" t="s">
        <v>12</v>
      </c>
      <c r="D47" s="23" t="s">
        <v>38</v>
      </c>
      <c r="E47" s="32" t="s">
        <v>245</v>
      </c>
      <c r="F47" s="23" t="s">
        <v>24</v>
      </c>
      <c r="G47" s="24">
        <v>821200</v>
      </c>
      <c r="H47" s="8">
        <v>754.6</v>
      </c>
      <c r="I47" s="24">
        <v>821200</v>
      </c>
      <c r="J47" s="8">
        <v>754.6</v>
      </c>
      <c r="K47" s="8">
        <v>754.6</v>
      </c>
      <c r="L47" s="24">
        <v>821200</v>
      </c>
    </row>
    <row r="48" spans="1:12" ht="15.75" x14ac:dyDescent="0.25">
      <c r="A48" s="18" t="s">
        <v>51</v>
      </c>
      <c r="B48" s="16" t="s">
        <v>34</v>
      </c>
      <c r="C48" s="16" t="s">
        <v>12</v>
      </c>
      <c r="D48" s="16" t="s">
        <v>50</v>
      </c>
      <c r="E48" s="16"/>
      <c r="F48" s="16"/>
      <c r="G48" s="17">
        <v>224219</v>
      </c>
      <c r="H48" s="6">
        <v>4</v>
      </c>
      <c r="I48" s="17">
        <v>4007</v>
      </c>
      <c r="J48" s="6">
        <v>9.5</v>
      </c>
      <c r="K48" s="6">
        <v>0</v>
      </c>
      <c r="L48" s="17">
        <v>9521</v>
      </c>
    </row>
    <row r="49" spans="1:12" ht="78.75" x14ac:dyDescent="0.25">
      <c r="A49" s="19" t="s">
        <v>52</v>
      </c>
      <c r="B49" s="20" t="s">
        <v>34</v>
      </c>
      <c r="C49" s="20" t="s">
        <v>12</v>
      </c>
      <c r="D49" s="20" t="s">
        <v>50</v>
      </c>
      <c r="E49" s="31" t="s">
        <v>250</v>
      </c>
      <c r="F49" s="20"/>
      <c r="G49" s="21">
        <v>224219</v>
      </c>
      <c r="H49" s="7">
        <v>4</v>
      </c>
      <c r="I49" s="21">
        <v>4007</v>
      </c>
      <c r="J49" s="7">
        <v>9.5</v>
      </c>
      <c r="K49" s="7">
        <v>0</v>
      </c>
      <c r="L49" s="21">
        <v>9521</v>
      </c>
    </row>
    <row r="50" spans="1:12" ht="110.25" x14ac:dyDescent="0.25">
      <c r="A50" s="22" t="s">
        <v>53</v>
      </c>
      <c r="B50" s="23" t="s">
        <v>34</v>
      </c>
      <c r="C50" s="23" t="s">
        <v>12</v>
      </c>
      <c r="D50" s="23" t="s">
        <v>50</v>
      </c>
      <c r="E50" s="32" t="s">
        <v>250</v>
      </c>
      <c r="F50" s="23" t="s">
        <v>19</v>
      </c>
      <c r="G50" s="24">
        <v>224219</v>
      </c>
      <c r="H50" s="8">
        <v>4</v>
      </c>
      <c r="I50" s="24">
        <v>4007</v>
      </c>
      <c r="J50" s="8">
        <v>9.5</v>
      </c>
      <c r="K50" s="8">
        <v>0</v>
      </c>
      <c r="L50" s="24">
        <v>9521</v>
      </c>
    </row>
    <row r="51" spans="1:12" ht="15.75" x14ac:dyDescent="0.25">
      <c r="A51" s="18" t="s">
        <v>30</v>
      </c>
      <c r="B51" s="16" t="s">
        <v>34</v>
      </c>
      <c r="C51" s="16" t="s">
        <v>12</v>
      </c>
      <c r="D51" s="16" t="s">
        <v>29</v>
      </c>
      <c r="E51" s="16"/>
      <c r="F51" s="16"/>
      <c r="G51" s="17">
        <v>40748230.57</v>
      </c>
      <c r="H51" s="6">
        <f>H52+H54+H56+H60+H63+H66+H58</f>
        <v>155316.5</v>
      </c>
      <c r="I51" s="6">
        <f t="shared" ref="I51:K51" si="9">I52+I54+I56+I60+I63+I66+I58</f>
        <v>37549000</v>
      </c>
      <c r="J51" s="6">
        <f>J52+J54+J56+J60+J63+J66+J58</f>
        <v>142410.29999999999</v>
      </c>
      <c r="K51" s="6">
        <f t="shared" si="9"/>
        <v>155768.5</v>
      </c>
      <c r="L51" s="17">
        <v>37548275</v>
      </c>
    </row>
    <row r="52" spans="1:12" ht="63" x14ac:dyDescent="0.25">
      <c r="A52" s="19" t="s">
        <v>55</v>
      </c>
      <c r="B52" s="20" t="s">
        <v>34</v>
      </c>
      <c r="C52" s="20" t="s">
        <v>12</v>
      </c>
      <c r="D52" s="20" t="s">
        <v>29</v>
      </c>
      <c r="E52" s="20" t="s">
        <v>56</v>
      </c>
      <c r="F52" s="20"/>
      <c r="G52" s="21">
        <v>30000</v>
      </c>
      <c r="H52" s="7">
        <f t="shared" si="6"/>
        <v>30</v>
      </c>
      <c r="I52" s="21">
        <v>30000</v>
      </c>
      <c r="J52" s="7">
        <f t="shared" si="7"/>
        <v>30</v>
      </c>
      <c r="K52" s="7">
        <f t="shared" si="8"/>
        <v>30</v>
      </c>
      <c r="L52" s="21">
        <v>30000</v>
      </c>
    </row>
    <row r="53" spans="1:12" ht="94.5" x14ac:dyDescent="0.25">
      <c r="A53" s="22" t="s">
        <v>57</v>
      </c>
      <c r="B53" s="23" t="s">
        <v>34</v>
      </c>
      <c r="C53" s="23" t="s">
        <v>12</v>
      </c>
      <c r="D53" s="23" t="s">
        <v>29</v>
      </c>
      <c r="E53" s="23" t="s">
        <v>56</v>
      </c>
      <c r="F53" s="23" t="s">
        <v>58</v>
      </c>
      <c r="G53" s="24">
        <v>30000</v>
      </c>
      <c r="H53" s="8">
        <f t="shared" si="6"/>
        <v>30</v>
      </c>
      <c r="I53" s="24">
        <v>30000</v>
      </c>
      <c r="J53" s="8">
        <f t="shared" si="7"/>
        <v>30</v>
      </c>
      <c r="K53" s="8">
        <f t="shared" si="8"/>
        <v>30</v>
      </c>
      <c r="L53" s="24">
        <v>30000</v>
      </c>
    </row>
    <row r="54" spans="1:12" ht="63" x14ac:dyDescent="0.25">
      <c r="A54" s="19" t="s">
        <v>59</v>
      </c>
      <c r="B54" s="20" t="s">
        <v>34</v>
      </c>
      <c r="C54" s="20" t="s">
        <v>12</v>
      </c>
      <c r="D54" s="20" t="s">
        <v>29</v>
      </c>
      <c r="E54" s="20" t="s">
        <v>60</v>
      </c>
      <c r="F54" s="20"/>
      <c r="G54" s="21">
        <v>10000</v>
      </c>
      <c r="H54" s="7">
        <f t="shared" si="6"/>
        <v>10</v>
      </c>
      <c r="I54" s="21">
        <v>10000</v>
      </c>
      <c r="J54" s="7">
        <f t="shared" si="7"/>
        <v>10</v>
      </c>
      <c r="K54" s="7">
        <f t="shared" si="8"/>
        <v>10</v>
      </c>
      <c r="L54" s="21">
        <v>10000</v>
      </c>
    </row>
    <row r="55" spans="1:12" ht="78.75" x14ac:dyDescent="0.25">
      <c r="A55" s="22" t="s">
        <v>61</v>
      </c>
      <c r="B55" s="23" t="s">
        <v>34</v>
      </c>
      <c r="C55" s="23" t="s">
        <v>12</v>
      </c>
      <c r="D55" s="23" t="s">
        <v>29</v>
      </c>
      <c r="E55" s="23" t="s">
        <v>60</v>
      </c>
      <c r="F55" s="23" t="s">
        <v>58</v>
      </c>
      <c r="G55" s="24">
        <v>10000</v>
      </c>
      <c r="H55" s="8">
        <f t="shared" si="6"/>
        <v>10</v>
      </c>
      <c r="I55" s="24">
        <v>10000</v>
      </c>
      <c r="J55" s="8">
        <f t="shared" si="7"/>
        <v>10</v>
      </c>
      <c r="K55" s="8">
        <f t="shared" si="8"/>
        <v>10</v>
      </c>
      <c r="L55" s="24">
        <v>10000</v>
      </c>
    </row>
    <row r="56" spans="1:12" ht="15.75" x14ac:dyDescent="0.25">
      <c r="A56" s="35" t="s">
        <v>252</v>
      </c>
      <c r="B56" s="20" t="s">
        <v>34</v>
      </c>
      <c r="C56" s="20" t="s">
        <v>12</v>
      </c>
      <c r="D56" s="20" t="s">
        <v>29</v>
      </c>
      <c r="E56" s="56" t="s">
        <v>346</v>
      </c>
      <c r="F56" s="20"/>
      <c r="G56" s="21">
        <v>200000</v>
      </c>
      <c r="H56" s="7">
        <f t="shared" si="6"/>
        <v>200</v>
      </c>
      <c r="I56" s="21">
        <v>200000</v>
      </c>
      <c r="J56" s="7">
        <f t="shared" si="7"/>
        <v>200</v>
      </c>
      <c r="K56" s="7">
        <f t="shared" si="8"/>
        <v>200</v>
      </c>
      <c r="L56" s="21">
        <v>200000</v>
      </c>
    </row>
    <row r="57" spans="1:12" ht="31.5" x14ac:dyDescent="0.25">
      <c r="A57" s="30" t="s">
        <v>251</v>
      </c>
      <c r="B57" s="23" t="s">
        <v>34</v>
      </c>
      <c r="C57" s="23" t="s">
        <v>12</v>
      </c>
      <c r="D57" s="23" t="s">
        <v>29</v>
      </c>
      <c r="E57" s="23" t="s">
        <v>346</v>
      </c>
      <c r="F57" s="23" t="s">
        <v>58</v>
      </c>
      <c r="G57" s="24">
        <v>200000</v>
      </c>
      <c r="H57" s="8">
        <f t="shared" si="6"/>
        <v>200</v>
      </c>
      <c r="I57" s="24">
        <v>200000</v>
      </c>
      <c r="J57" s="8">
        <f t="shared" si="7"/>
        <v>200</v>
      </c>
      <c r="K57" s="8">
        <f t="shared" si="8"/>
        <v>200</v>
      </c>
      <c r="L57" s="24">
        <v>200000</v>
      </c>
    </row>
    <row r="58" spans="1:12" s="1" customFormat="1" ht="55.5" customHeight="1" x14ac:dyDescent="0.25">
      <c r="A58" s="36" t="s">
        <v>289</v>
      </c>
      <c r="B58" s="27" t="s">
        <v>34</v>
      </c>
      <c r="C58" s="27" t="s">
        <v>12</v>
      </c>
      <c r="D58" s="27" t="s">
        <v>29</v>
      </c>
      <c r="E58" s="27" t="s">
        <v>41</v>
      </c>
      <c r="F58" s="27"/>
      <c r="G58" s="28"/>
      <c r="H58" s="29">
        <v>8372</v>
      </c>
      <c r="I58" s="28"/>
      <c r="J58" s="29">
        <v>8824</v>
      </c>
      <c r="K58" s="29">
        <v>8824</v>
      </c>
      <c r="L58" s="24"/>
    </row>
    <row r="59" spans="1:12" s="1" customFormat="1" ht="157.5" x14ac:dyDescent="0.25">
      <c r="A59" s="34" t="s">
        <v>23</v>
      </c>
      <c r="B59" s="32" t="s">
        <v>34</v>
      </c>
      <c r="C59" s="32" t="s">
        <v>12</v>
      </c>
      <c r="D59" s="32" t="s">
        <v>29</v>
      </c>
      <c r="E59" s="32" t="s">
        <v>41</v>
      </c>
      <c r="F59" s="32" t="s">
        <v>24</v>
      </c>
      <c r="G59" s="24"/>
      <c r="H59" s="8">
        <v>8372</v>
      </c>
      <c r="I59" s="24"/>
      <c r="J59" s="8">
        <v>8824</v>
      </c>
      <c r="K59" s="8">
        <v>8824</v>
      </c>
      <c r="L59" s="24"/>
    </row>
    <row r="60" spans="1:12" ht="31.5" x14ac:dyDescent="0.25">
      <c r="A60" s="19" t="s">
        <v>62</v>
      </c>
      <c r="B60" s="20" t="s">
        <v>34</v>
      </c>
      <c r="C60" s="20" t="s">
        <v>12</v>
      </c>
      <c r="D60" s="20" t="s">
        <v>29</v>
      </c>
      <c r="E60" s="20" t="s">
        <v>63</v>
      </c>
      <c r="F60" s="20"/>
      <c r="G60" s="21">
        <v>1934230.57</v>
      </c>
      <c r="H60" s="7">
        <v>1379</v>
      </c>
      <c r="I60" s="21">
        <v>1330000</v>
      </c>
      <c r="J60" s="7">
        <v>1379</v>
      </c>
      <c r="K60" s="7">
        <v>1379</v>
      </c>
      <c r="L60" s="21">
        <v>1329275</v>
      </c>
    </row>
    <row r="61" spans="1:12" ht="78.75" x14ac:dyDescent="0.25">
      <c r="A61" s="22" t="s">
        <v>64</v>
      </c>
      <c r="B61" s="23" t="s">
        <v>34</v>
      </c>
      <c r="C61" s="23" t="s">
        <v>12</v>
      </c>
      <c r="D61" s="23" t="s">
        <v>29</v>
      </c>
      <c r="E61" s="23" t="s">
        <v>63</v>
      </c>
      <c r="F61" s="23" t="s">
        <v>19</v>
      </c>
      <c r="G61" s="24">
        <v>1366332.68</v>
      </c>
      <c r="H61" s="8">
        <v>1080</v>
      </c>
      <c r="I61" s="24">
        <v>1080000</v>
      </c>
      <c r="J61" s="8">
        <v>1080</v>
      </c>
      <c r="K61" s="8">
        <v>1080</v>
      </c>
      <c r="L61" s="24">
        <v>1079275</v>
      </c>
    </row>
    <row r="62" spans="1:12" ht="47.25" x14ac:dyDescent="0.25">
      <c r="A62" s="22" t="s">
        <v>65</v>
      </c>
      <c r="B62" s="23" t="s">
        <v>34</v>
      </c>
      <c r="C62" s="23" t="s">
        <v>12</v>
      </c>
      <c r="D62" s="23" t="s">
        <v>29</v>
      </c>
      <c r="E62" s="23" t="s">
        <v>63</v>
      </c>
      <c r="F62" s="23" t="s">
        <v>21</v>
      </c>
      <c r="G62" s="24">
        <v>567897.89</v>
      </c>
      <c r="H62" s="8">
        <v>299</v>
      </c>
      <c r="I62" s="24">
        <v>250000</v>
      </c>
      <c r="J62" s="8">
        <v>299</v>
      </c>
      <c r="K62" s="8">
        <v>299</v>
      </c>
      <c r="L62" s="24">
        <v>250000</v>
      </c>
    </row>
    <row r="63" spans="1:12" ht="31.5" x14ac:dyDescent="0.25">
      <c r="A63" s="19" t="s">
        <v>66</v>
      </c>
      <c r="B63" s="20" t="s">
        <v>34</v>
      </c>
      <c r="C63" s="20" t="s">
        <v>12</v>
      </c>
      <c r="D63" s="20" t="s">
        <v>29</v>
      </c>
      <c r="E63" s="31" t="s">
        <v>253</v>
      </c>
      <c r="F63" s="20"/>
      <c r="G63" s="21">
        <v>9825000</v>
      </c>
      <c r="H63" s="7">
        <v>46318.400000000001</v>
      </c>
      <c r="I63" s="21">
        <v>9575000</v>
      </c>
      <c r="J63" s="7">
        <f>J64+J65</f>
        <v>32960.199999999997</v>
      </c>
      <c r="K63" s="7">
        <v>46318.400000000001</v>
      </c>
      <c r="L63" s="21">
        <v>9575000</v>
      </c>
    </row>
    <row r="64" spans="1:12" ht="78.75" x14ac:dyDescent="0.25">
      <c r="A64" s="22" t="s">
        <v>67</v>
      </c>
      <c r="B64" s="23" t="s">
        <v>34</v>
      </c>
      <c r="C64" s="23" t="s">
        <v>12</v>
      </c>
      <c r="D64" s="23" t="s">
        <v>29</v>
      </c>
      <c r="E64" s="32" t="s">
        <v>253</v>
      </c>
      <c r="F64" s="23" t="s">
        <v>19</v>
      </c>
      <c r="G64" s="24">
        <v>9627000</v>
      </c>
      <c r="H64" s="8">
        <v>46120.4</v>
      </c>
      <c r="I64" s="24">
        <v>9377000</v>
      </c>
      <c r="J64" s="8">
        <v>32762.2</v>
      </c>
      <c r="K64" s="8">
        <v>46120.4</v>
      </c>
      <c r="L64" s="24">
        <v>9377000</v>
      </c>
    </row>
    <row r="65" spans="1:12" ht="47.25" x14ac:dyDescent="0.25">
      <c r="A65" s="22" t="s">
        <v>68</v>
      </c>
      <c r="B65" s="23" t="s">
        <v>34</v>
      </c>
      <c r="C65" s="23" t="s">
        <v>12</v>
      </c>
      <c r="D65" s="23" t="s">
        <v>29</v>
      </c>
      <c r="E65" s="32" t="s">
        <v>253</v>
      </c>
      <c r="F65" s="23" t="s">
        <v>21</v>
      </c>
      <c r="G65" s="24">
        <v>198000</v>
      </c>
      <c r="H65" s="8">
        <f t="shared" ref="H65" si="10">G65/1000</f>
        <v>198</v>
      </c>
      <c r="I65" s="24">
        <v>198000</v>
      </c>
      <c r="J65" s="8">
        <f t="shared" ref="J65:J90" si="11">I65/1000</f>
        <v>198</v>
      </c>
      <c r="K65" s="8">
        <f t="shared" ref="K65:K90" si="12">L65/1000</f>
        <v>198</v>
      </c>
      <c r="L65" s="24">
        <v>198000</v>
      </c>
    </row>
    <row r="66" spans="1:12" ht="63" x14ac:dyDescent="0.25">
      <c r="A66" s="19" t="s">
        <v>22</v>
      </c>
      <c r="B66" s="20" t="s">
        <v>34</v>
      </c>
      <c r="C66" s="20" t="s">
        <v>12</v>
      </c>
      <c r="D66" s="20" t="s">
        <v>29</v>
      </c>
      <c r="E66" s="31" t="s">
        <v>254</v>
      </c>
      <c r="F66" s="20"/>
      <c r="G66" s="21">
        <v>28749000</v>
      </c>
      <c r="H66" s="7">
        <v>99007.1</v>
      </c>
      <c r="I66" s="21">
        <v>26404000</v>
      </c>
      <c r="J66" s="7">
        <v>99007.1</v>
      </c>
      <c r="K66" s="7">
        <v>99007.1</v>
      </c>
      <c r="L66" s="21">
        <v>26404000</v>
      </c>
    </row>
    <row r="67" spans="1:12" ht="157.5" x14ac:dyDescent="0.25">
      <c r="A67" s="25" t="s">
        <v>23</v>
      </c>
      <c r="B67" s="23" t="s">
        <v>34</v>
      </c>
      <c r="C67" s="23" t="s">
        <v>12</v>
      </c>
      <c r="D67" s="23" t="s">
        <v>29</v>
      </c>
      <c r="E67" s="32" t="s">
        <v>254</v>
      </c>
      <c r="F67" s="23" t="s">
        <v>24</v>
      </c>
      <c r="G67" s="24">
        <v>28749000</v>
      </c>
      <c r="H67" s="8">
        <v>99007.1</v>
      </c>
      <c r="I67" s="24">
        <v>26404000</v>
      </c>
      <c r="J67" s="8">
        <v>99007.1</v>
      </c>
      <c r="K67" s="8">
        <v>99007.1</v>
      </c>
      <c r="L67" s="24">
        <v>26404000</v>
      </c>
    </row>
    <row r="68" spans="1:12" s="1" customFormat="1" ht="15.75" x14ac:dyDescent="0.25">
      <c r="A68" s="37" t="s">
        <v>260</v>
      </c>
      <c r="B68" s="38" t="s">
        <v>34</v>
      </c>
      <c r="C68" s="39" t="s">
        <v>35</v>
      </c>
      <c r="D68" s="39" t="s">
        <v>13</v>
      </c>
      <c r="E68" s="38"/>
      <c r="F68" s="38"/>
      <c r="G68" s="40"/>
      <c r="H68" s="41">
        <v>1598.6</v>
      </c>
      <c r="I68" s="42"/>
      <c r="J68" s="41">
        <v>1656.6</v>
      </c>
      <c r="K68" s="41">
        <v>0</v>
      </c>
      <c r="L68" s="24"/>
    </row>
    <row r="69" spans="1:12" s="1" customFormat="1" ht="31.5" x14ac:dyDescent="0.25">
      <c r="A69" s="43" t="s">
        <v>259</v>
      </c>
      <c r="B69" s="39" t="s">
        <v>34</v>
      </c>
      <c r="C69" s="39" t="s">
        <v>35</v>
      </c>
      <c r="D69" s="39" t="s">
        <v>33</v>
      </c>
      <c r="E69" s="39"/>
      <c r="F69" s="39"/>
      <c r="G69" s="42"/>
      <c r="H69" s="41">
        <v>1598.6</v>
      </c>
      <c r="I69" s="42"/>
      <c r="J69" s="41">
        <v>1656.6</v>
      </c>
      <c r="K69" s="41">
        <v>0</v>
      </c>
      <c r="L69" s="24"/>
    </row>
    <row r="70" spans="1:12" s="1" customFormat="1" ht="47.25" x14ac:dyDescent="0.25">
      <c r="A70" s="26" t="s">
        <v>246</v>
      </c>
      <c r="B70" s="27" t="s">
        <v>34</v>
      </c>
      <c r="C70" s="27" t="s">
        <v>35</v>
      </c>
      <c r="D70" s="27" t="s">
        <v>33</v>
      </c>
      <c r="E70" s="27" t="s">
        <v>247</v>
      </c>
      <c r="F70" s="27"/>
      <c r="G70" s="28"/>
      <c r="H70" s="29">
        <v>1598.6</v>
      </c>
      <c r="I70" s="28"/>
      <c r="J70" s="29">
        <v>1656.6</v>
      </c>
      <c r="K70" s="29">
        <v>0</v>
      </c>
      <c r="L70" s="24"/>
    </row>
    <row r="71" spans="1:12" s="1" customFormat="1" ht="141.75" x14ac:dyDescent="0.25">
      <c r="A71" s="44" t="s">
        <v>248</v>
      </c>
      <c r="B71" s="45" t="s">
        <v>34</v>
      </c>
      <c r="C71" s="45" t="s">
        <v>35</v>
      </c>
      <c r="D71" s="45" t="s">
        <v>33</v>
      </c>
      <c r="E71" s="45" t="s">
        <v>247</v>
      </c>
      <c r="F71" s="45" t="s">
        <v>24</v>
      </c>
      <c r="G71" s="46"/>
      <c r="H71" s="47">
        <v>1406.2</v>
      </c>
      <c r="I71" s="46"/>
      <c r="J71" s="47">
        <v>1406.2</v>
      </c>
      <c r="K71" s="47">
        <v>0</v>
      </c>
      <c r="L71" s="24"/>
    </row>
    <row r="72" spans="1:12" s="1" customFormat="1" ht="94.5" x14ac:dyDescent="0.25">
      <c r="A72" s="44" t="s">
        <v>249</v>
      </c>
      <c r="B72" s="45" t="s">
        <v>34</v>
      </c>
      <c r="C72" s="45" t="s">
        <v>35</v>
      </c>
      <c r="D72" s="45" t="s">
        <v>33</v>
      </c>
      <c r="E72" s="45" t="s">
        <v>247</v>
      </c>
      <c r="F72" s="45" t="s">
        <v>19</v>
      </c>
      <c r="G72" s="46"/>
      <c r="H72" s="47">
        <v>192.4</v>
      </c>
      <c r="I72" s="46"/>
      <c r="J72" s="47">
        <v>250.4</v>
      </c>
      <c r="K72" s="47">
        <v>0</v>
      </c>
      <c r="L72" s="24"/>
    </row>
    <row r="73" spans="1:12" ht="47.25" x14ac:dyDescent="0.25">
      <c r="A73" s="18" t="s">
        <v>69</v>
      </c>
      <c r="B73" s="16" t="s">
        <v>34</v>
      </c>
      <c r="C73" s="16" t="s">
        <v>33</v>
      </c>
      <c r="D73" s="16" t="s">
        <v>13</v>
      </c>
      <c r="E73" s="16"/>
      <c r="F73" s="16"/>
      <c r="G73" s="17">
        <v>5236490.92</v>
      </c>
      <c r="H73" s="6">
        <v>300</v>
      </c>
      <c r="I73" s="17">
        <v>300000</v>
      </c>
      <c r="J73" s="6">
        <v>300</v>
      </c>
      <c r="K73" s="6">
        <v>300</v>
      </c>
      <c r="L73" s="17">
        <v>300000</v>
      </c>
    </row>
    <row r="74" spans="1:12" ht="15.75" x14ac:dyDescent="0.25">
      <c r="A74" s="18" t="s">
        <v>71</v>
      </c>
      <c r="B74" s="16" t="s">
        <v>34</v>
      </c>
      <c r="C74" s="16" t="s">
        <v>33</v>
      </c>
      <c r="D74" s="16" t="s">
        <v>70</v>
      </c>
      <c r="E74" s="16"/>
      <c r="F74" s="16"/>
      <c r="G74" s="17">
        <v>964221.81</v>
      </c>
      <c r="H74" s="6">
        <v>300</v>
      </c>
      <c r="I74" s="17">
        <v>300000</v>
      </c>
      <c r="J74" s="6">
        <f t="shared" si="11"/>
        <v>300</v>
      </c>
      <c r="K74" s="6">
        <f t="shared" si="12"/>
        <v>300</v>
      </c>
      <c r="L74" s="17">
        <v>300000</v>
      </c>
    </row>
    <row r="75" spans="1:12" ht="15.75" x14ac:dyDescent="0.25">
      <c r="A75" s="35" t="s">
        <v>257</v>
      </c>
      <c r="B75" s="20" t="s">
        <v>34</v>
      </c>
      <c r="C75" s="20" t="s">
        <v>33</v>
      </c>
      <c r="D75" s="20" t="s">
        <v>70</v>
      </c>
      <c r="E75" s="31" t="s">
        <v>255</v>
      </c>
      <c r="F75" s="20"/>
      <c r="G75" s="21">
        <v>964221.81</v>
      </c>
      <c r="H75" s="7">
        <v>300</v>
      </c>
      <c r="I75" s="21">
        <v>300000</v>
      </c>
      <c r="J75" s="7">
        <v>300</v>
      </c>
      <c r="K75" s="7">
        <v>300</v>
      </c>
      <c r="L75" s="21">
        <v>300000</v>
      </c>
    </row>
    <row r="76" spans="1:12" ht="63" x14ac:dyDescent="0.25">
      <c r="A76" s="30" t="s">
        <v>256</v>
      </c>
      <c r="B76" s="23" t="s">
        <v>34</v>
      </c>
      <c r="C76" s="23" t="s">
        <v>33</v>
      </c>
      <c r="D76" s="23" t="s">
        <v>70</v>
      </c>
      <c r="E76" s="32" t="s">
        <v>255</v>
      </c>
      <c r="F76" s="23" t="s">
        <v>19</v>
      </c>
      <c r="G76" s="24">
        <v>964221.81</v>
      </c>
      <c r="H76" s="8">
        <v>300</v>
      </c>
      <c r="I76" s="24">
        <v>300000</v>
      </c>
      <c r="J76" s="8">
        <f t="shared" si="11"/>
        <v>300</v>
      </c>
      <c r="K76" s="8">
        <f t="shared" si="12"/>
        <v>300</v>
      </c>
      <c r="L76" s="24">
        <v>300000</v>
      </c>
    </row>
    <row r="77" spans="1:12" ht="15.75" x14ac:dyDescent="0.25">
      <c r="A77" s="18" t="s">
        <v>73</v>
      </c>
      <c r="B77" s="16" t="s">
        <v>34</v>
      </c>
      <c r="C77" s="16" t="s">
        <v>38</v>
      </c>
      <c r="D77" s="16" t="s">
        <v>13</v>
      </c>
      <c r="E77" s="16"/>
      <c r="F77" s="16"/>
      <c r="G77" s="17">
        <v>45291264.43</v>
      </c>
      <c r="H77" s="6">
        <f>H78+H81+H86+H97</f>
        <v>51227.299999999996</v>
      </c>
      <c r="I77" s="6">
        <f t="shared" ref="I77:K77" si="13">I78+I81+I86+I97</f>
        <v>15886278.880000001</v>
      </c>
      <c r="J77" s="6">
        <f t="shared" si="13"/>
        <v>30738.500000000004</v>
      </c>
      <c r="K77" s="6">
        <f t="shared" si="13"/>
        <v>31313.744910000001</v>
      </c>
      <c r="L77" s="17">
        <v>13031999.91</v>
      </c>
    </row>
    <row r="78" spans="1:12" ht="15.75" x14ac:dyDescent="0.25">
      <c r="A78" s="18" t="s">
        <v>74</v>
      </c>
      <c r="B78" s="16" t="s">
        <v>34</v>
      </c>
      <c r="C78" s="16" t="s">
        <v>38</v>
      </c>
      <c r="D78" s="16" t="s">
        <v>50</v>
      </c>
      <c r="E78" s="16"/>
      <c r="F78" s="16"/>
      <c r="G78" s="17">
        <v>6637305.7800000003</v>
      </c>
      <c r="H78" s="6">
        <v>1464.7</v>
      </c>
      <c r="I78" s="17">
        <v>1464744.91</v>
      </c>
      <c r="J78" s="6">
        <v>1464.7</v>
      </c>
      <c r="K78" s="6">
        <f t="shared" si="12"/>
        <v>1464.7449099999999</v>
      </c>
      <c r="L78" s="17">
        <v>1464744.91</v>
      </c>
    </row>
    <row r="79" spans="1:12" ht="78.75" x14ac:dyDescent="0.25">
      <c r="A79" s="19" t="s">
        <v>75</v>
      </c>
      <c r="B79" s="20" t="s">
        <v>34</v>
      </c>
      <c r="C79" s="20" t="s">
        <v>38</v>
      </c>
      <c r="D79" s="20" t="s">
        <v>50</v>
      </c>
      <c r="E79" s="31" t="s">
        <v>258</v>
      </c>
      <c r="F79" s="20"/>
      <c r="G79" s="21">
        <v>701427.14</v>
      </c>
      <c r="H79" s="7">
        <v>1464.7</v>
      </c>
      <c r="I79" s="21">
        <v>1464744.91</v>
      </c>
      <c r="J79" s="7">
        <v>1464.7</v>
      </c>
      <c r="K79" s="7">
        <f t="shared" si="12"/>
        <v>1464.7449099999999</v>
      </c>
      <c r="L79" s="21">
        <v>1464744.91</v>
      </c>
    </row>
    <row r="80" spans="1:12" ht="126" x14ac:dyDescent="0.25">
      <c r="A80" s="22" t="s">
        <v>76</v>
      </c>
      <c r="B80" s="23" t="s">
        <v>34</v>
      </c>
      <c r="C80" s="23" t="s">
        <v>38</v>
      </c>
      <c r="D80" s="23" t="s">
        <v>50</v>
      </c>
      <c r="E80" s="31" t="s">
        <v>258</v>
      </c>
      <c r="F80" s="23" t="s">
        <v>19</v>
      </c>
      <c r="G80" s="24">
        <v>701427.14</v>
      </c>
      <c r="H80" s="8">
        <v>1464.7</v>
      </c>
      <c r="I80" s="24">
        <v>1464744.91</v>
      </c>
      <c r="J80" s="8">
        <f t="shared" si="11"/>
        <v>1464.7449099999999</v>
      </c>
      <c r="K80" s="8">
        <f t="shared" si="12"/>
        <v>1464.7449099999999</v>
      </c>
      <c r="L80" s="24">
        <v>1464744.91</v>
      </c>
    </row>
    <row r="81" spans="1:12" ht="15.75" x14ac:dyDescent="0.25">
      <c r="A81" s="18" t="s">
        <v>78</v>
      </c>
      <c r="B81" s="16" t="s">
        <v>34</v>
      </c>
      <c r="C81" s="16" t="s">
        <v>38</v>
      </c>
      <c r="D81" s="16" t="s">
        <v>77</v>
      </c>
      <c r="E81" s="16"/>
      <c r="F81" s="16"/>
      <c r="G81" s="17">
        <v>10474244.33</v>
      </c>
      <c r="H81" s="6">
        <f>H82+H84</f>
        <v>12040.9</v>
      </c>
      <c r="I81" s="6">
        <f t="shared" ref="I81:K81" si="14">I82+I84</f>
        <v>5309884.51</v>
      </c>
      <c r="J81" s="6">
        <f t="shared" si="14"/>
        <v>11256.5</v>
      </c>
      <c r="K81" s="6">
        <f t="shared" si="14"/>
        <v>11000</v>
      </c>
      <c r="L81" s="17">
        <v>4500000</v>
      </c>
    </row>
    <row r="82" spans="1:12" ht="63" x14ac:dyDescent="0.25">
      <c r="A82" s="19" t="s">
        <v>79</v>
      </c>
      <c r="B82" s="20" t="s">
        <v>34</v>
      </c>
      <c r="C82" s="20" t="s">
        <v>38</v>
      </c>
      <c r="D82" s="20" t="s">
        <v>77</v>
      </c>
      <c r="E82" s="20" t="s">
        <v>261</v>
      </c>
      <c r="F82" s="20"/>
      <c r="G82" s="21">
        <v>6700000</v>
      </c>
      <c r="H82" s="7">
        <v>10000</v>
      </c>
      <c r="I82" s="21">
        <v>4500000</v>
      </c>
      <c r="J82" s="7">
        <v>10000</v>
      </c>
      <c r="K82" s="7">
        <v>10000</v>
      </c>
      <c r="L82" s="21">
        <v>4500000</v>
      </c>
    </row>
    <row r="83" spans="1:12" ht="110.25" x14ac:dyDescent="0.25">
      <c r="A83" s="22" t="s">
        <v>80</v>
      </c>
      <c r="B83" s="23" t="s">
        <v>34</v>
      </c>
      <c r="C83" s="23" t="s">
        <v>38</v>
      </c>
      <c r="D83" s="23" t="s">
        <v>77</v>
      </c>
      <c r="E83" s="32" t="s">
        <v>261</v>
      </c>
      <c r="F83" s="23" t="s">
        <v>19</v>
      </c>
      <c r="G83" s="24">
        <v>3350000</v>
      </c>
      <c r="H83" s="8">
        <v>10000</v>
      </c>
      <c r="I83" s="24"/>
      <c r="J83" s="8">
        <v>10000</v>
      </c>
      <c r="K83" s="8">
        <v>10000</v>
      </c>
      <c r="L83" s="24"/>
    </row>
    <row r="84" spans="1:12" ht="47.25" x14ac:dyDescent="0.25">
      <c r="A84" s="19" t="s">
        <v>81</v>
      </c>
      <c r="B84" s="20" t="s">
        <v>34</v>
      </c>
      <c r="C84" s="20" t="s">
        <v>38</v>
      </c>
      <c r="D84" s="20" t="s">
        <v>77</v>
      </c>
      <c r="E84" s="20" t="s">
        <v>262</v>
      </c>
      <c r="F84" s="20"/>
      <c r="G84" s="21">
        <v>3774244.33</v>
      </c>
      <c r="H84" s="7">
        <v>2040.9</v>
      </c>
      <c r="I84" s="21">
        <v>809884.51</v>
      </c>
      <c r="J84" s="7">
        <v>1256.5</v>
      </c>
      <c r="K84" s="7">
        <v>1000</v>
      </c>
      <c r="L84" s="21"/>
    </row>
    <row r="85" spans="1:12" ht="94.5" x14ac:dyDescent="0.25">
      <c r="A85" s="22" t="s">
        <v>82</v>
      </c>
      <c r="B85" s="23" t="s">
        <v>34</v>
      </c>
      <c r="C85" s="23" t="s">
        <v>38</v>
      </c>
      <c r="D85" s="23" t="s">
        <v>77</v>
      </c>
      <c r="E85" s="32" t="s">
        <v>262</v>
      </c>
      <c r="F85" s="23" t="s">
        <v>19</v>
      </c>
      <c r="G85" s="24">
        <v>3774244.33</v>
      </c>
      <c r="H85" s="8">
        <v>2040.9</v>
      </c>
      <c r="I85" s="24">
        <v>809884.51</v>
      </c>
      <c r="J85" s="8">
        <v>1256.5</v>
      </c>
      <c r="K85" s="8">
        <v>1000</v>
      </c>
      <c r="L85" s="24"/>
    </row>
    <row r="86" spans="1:12" ht="31.5" x14ac:dyDescent="0.25">
      <c r="A86" s="18" t="s">
        <v>83</v>
      </c>
      <c r="B86" s="16" t="s">
        <v>34</v>
      </c>
      <c r="C86" s="16" t="s">
        <v>38</v>
      </c>
      <c r="D86" s="16" t="s">
        <v>70</v>
      </c>
      <c r="E86" s="16"/>
      <c r="F86" s="16"/>
      <c r="G86" s="17">
        <v>26051426.59</v>
      </c>
      <c r="H86" s="6">
        <f>H87+H89+H91+H93+H95</f>
        <v>37130.699999999997</v>
      </c>
      <c r="I86" s="6">
        <f t="shared" ref="I86:K86" si="15">I87+I89+I91+I93+I95</f>
        <v>9036249.4600000009</v>
      </c>
      <c r="J86" s="6">
        <f t="shared" si="15"/>
        <v>17919.400000000001</v>
      </c>
      <c r="K86" s="6">
        <f t="shared" si="15"/>
        <v>18751.100000000002</v>
      </c>
      <c r="L86" s="17">
        <v>6991630</v>
      </c>
    </row>
    <row r="87" spans="1:12" ht="47.25" x14ac:dyDescent="0.25">
      <c r="A87" s="19" t="s">
        <v>84</v>
      </c>
      <c r="B87" s="20" t="s">
        <v>34</v>
      </c>
      <c r="C87" s="20" t="s">
        <v>38</v>
      </c>
      <c r="D87" s="20" t="s">
        <v>70</v>
      </c>
      <c r="E87" s="31" t="s">
        <v>263</v>
      </c>
      <c r="F87" s="20"/>
      <c r="G87" s="21">
        <v>1621000</v>
      </c>
      <c r="H87" s="7">
        <v>100</v>
      </c>
      <c r="I87" s="21">
        <v>124539.46</v>
      </c>
      <c r="J87" s="7">
        <v>100</v>
      </c>
      <c r="K87" s="7">
        <v>100</v>
      </c>
      <c r="L87" s="21">
        <v>57640.41</v>
      </c>
    </row>
    <row r="88" spans="1:12" ht="94.5" x14ac:dyDescent="0.25">
      <c r="A88" s="22" t="s">
        <v>85</v>
      </c>
      <c r="B88" s="23" t="s">
        <v>34</v>
      </c>
      <c r="C88" s="23" t="s">
        <v>38</v>
      </c>
      <c r="D88" s="23" t="s">
        <v>70</v>
      </c>
      <c r="E88" s="32" t="s">
        <v>263</v>
      </c>
      <c r="F88" s="23" t="s">
        <v>19</v>
      </c>
      <c r="G88" s="24">
        <v>371000</v>
      </c>
      <c r="H88" s="8">
        <v>100</v>
      </c>
      <c r="I88" s="24">
        <v>124539.46</v>
      </c>
      <c r="J88" s="8">
        <v>100</v>
      </c>
      <c r="K88" s="8">
        <v>100</v>
      </c>
      <c r="L88" s="24">
        <v>57640.41</v>
      </c>
    </row>
    <row r="89" spans="1:12" ht="63" x14ac:dyDescent="0.25">
      <c r="A89" s="19" t="s">
        <v>86</v>
      </c>
      <c r="B89" s="20" t="s">
        <v>34</v>
      </c>
      <c r="C89" s="20" t="s">
        <v>38</v>
      </c>
      <c r="D89" s="20" t="s">
        <v>70</v>
      </c>
      <c r="E89" s="31" t="s">
        <v>264</v>
      </c>
      <c r="F89" s="20"/>
      <c r="G89" s="21">
        <v>16949993.59</v>
      </c>
      <c r="H89" s="7">
        <v>17131.5</v>
      </c>
      <c r="I89" s="21"/>
      <c r="J89" s="7">
        <f t="shared" si="11"/>
        <v>0</v>
      </c>
      <c r="K89" s="7">
        <f t="shared" si="12"/>
        <v>0</v>
      </c>
      <c r="L89" s="21"/>
    </row>
    <row r="90" spans="1:12" ht="110.25" x14ac:dyDescent="0.25">
      <c r="A90" s="30" t="s">
        <v>87</v>
      </c>
      <c r="B90" s="23" t="s">
        <v>34</v>
      </c>
      <c r="C90" s="23" t="s">
        <v>38</v>
      </c>
      <c r="D90" s="23" t="s">
        <v>70</v>
      </c>
      <c r="E90" s="32" t="s">
        <v>264</v>
      </c>
      <c r="F90" s="23" t="s">
        <v>19</v>
      </c>
      <c r="G90" s="24">
        <v>16949993.59</v>
      </c>
      <c r="H90" s="8">
        <v>17131.5</v>
      </c>
      <c r="I90" s="24"/>
      <c r="J90" s="8">
        <f t="shared" si="11"/>
        <v>0</v>
      </c>
      <c r="K90" s="8">
        <f t="shared" si="12"/>
        <v>0</v>
      </c>
      <c r="L90" s="24"/>
    </row>
    <row r="91" spans="1:12" ht="63" x14ac:dyDescent="0.25">
      <c r="A91" s="19" t="s">
        <v>88</v>
      </c>
      <c r="B91" s="20" t="s">
        <v>34</v>
      </c>
      <c r="C91" s="20" t="s">
        <v>38</v>
      </c>
      <c r="D91" s="20" t="s">
        <v>70</v>
      </c>
      <c r="E91" s="31" t="s">
        <v>265</v>
      </c>
      <c r="F91" s="20"/>
      <c r="G91" s="21">
        <v>7480433</v>
      </c>
      <c r="H91" s="7">
        <v>12122.5</v>
      </c>
      <c r="I91" s="21">
        <v>8911710</v>
      </c>
      <c r="J91" s="7">
        <v>9403.1</v>
      </c>
      <c r="K91" s="7">
        <v>9403.1</v>
      </c>
      <c r="L91" s="21">
        <v>6933989.5899999999</v>
      </c>
    </row>
    <row r="92" spans="1:12" ht="110.25" x14ac:dyDescent="0.25">
      <c r="A92" s="22" t="s">
        <v>89</v>
      </c>
      <c r="B92" s="23" t="s">
        <v>34</v>
      </c>
      <c r="C92" s="23" t="s">
        <v>38</v>
      </c>
      <c r="D92" s="23" t="s">
        <v>70</v>
      </c>
      <c r="E92" s="32" t="s">
        <v>265</v>
      </c>
      <c r="F92" s="23" t="s">
        <v>19</v>
      </c>
      <c r="G92" s="24">
        <v>7480433</v>
      </c>
      <c r="H92" s="8">
        <v>12122.5</v>
      </c>
      <c r="I92" s="24">
        <v>8911710</v>
      </c>
      <c r="J92" s="8">
        <v>9403.1</v>
      </c>
      <c r="K92" s="8">
        <v>9403.1</v>
      </c>
      <c r="L92" s="24">
        <v>6933989.5899999999</v>
      </c>
    </row>
    <row r="93" spans="1:12" s="9" customFormat="1" ht="63" x14ac:dyDescent="0.25">
      <c r="A93" s="36" t="s">
        <v>268</v>
      </c>
      <c r="B93" s="27" t="s">
        <v>34</v>
      </c>
      <c r="C93" s="27" t="s">
        <v>38</v>
      </c>
      <c r="D93" s="27" t="s">
        <v>70</v>
      </c>
      <c r="E93" s="27" t="s">
        <v>266</v>
      </c>
      <c r="F93" s="39"/>
      <c r="G93" s="42"/>
      <c r="H93" s="29">
        <v>5888</v>
      </c>
      <c r="I93" s="28"/>
      <c r="J93" s="29">
        <v>6371.5</v>
      </c>
      <c r="K93" s="29">
        <v>7001.1</v>
      </c>
      <c r="L93" s="48"/>
    </row>
    <row r="94" spans="1:12" s="1" customFormat="1" ht="94.5" x14ac:dyDescent="0.25">
      <c r="A94" s="30" t="s">
        <v>269</v>
      </c>
      <c r="B94" s="32" t="s">
        <v>34</v>
      </c>
      <c r="C94" s="32" t="s">
        <v>38</v>
      </c>
      <c r="D94" s="32" t="s">
        <v>70</v>
      </c>
      <c r="E94" s="32" t="s">
        <v>266</v>
      </c>
      <c r="F94" s="32" t="s">
        <v>19</v>
      </c>
      <c r="G94" s="24"/>
      <c r="H94" s="8">
        <v>5888</v>
      </c>
      <c r="I94" s="24"/>
      <c r="J94" s="8">
        <v>6371.5</v>
      </c>
      <c r="K94" s="8">
        <v>7001.1</v>
      </c>
      <c r="L94" s="24"/>
    </row>
    <row r="95" spans="1:12" s="1" customFormat="1" ht="47.25" x14ac:dyDescent="0.25">
      <c r="A95" s="36" t="s">
        <v>270</v>
      </c>
      <c r="B95" s="27" t="s">
        <v>34</v>
      </c>
      <c r="C95" s="27" t="s">
        <v>38</v>
      </c>
      <c r="D95" s="27" t="s">
        <v>70</v>
      </c>
      <c r="E95" s="27" t="s">
        <v>267</v>
      </c>
      <c r="F95" s="32"/>
      <c r="G95" s="24"/>
      <c r="H95" s="8">
        <v>1888.7</v>
      </c>
      <c r="I95" s="24"/>
      <c r="J95" s="8">
        <v>2044.8</v>
      </c>
      <c r="K95" s="8">
        <v>2246.9</v>
      </c>
      <c r="L95" s="24"/>
    </row>
    <row r="96" spans="1:12" s="1" customFormat="1" ht="94.5" x14ac:dyDescent="0.25">
      <c r="A96" s="36" t="s">
        <v>271</v>
      </c>
      <c r="B96" s="45" t="s">
        <v>34</v>
      </c>
      <c r="C96" s="45" t="s">
        <v>38</v>
      </c>
      <c r="D96" s="45" t="s">
        <v>70</v>
      </c>
      <c r="E96" s="45" t="s">
        <v>267</v>
      </c>
      <c r="F96" s="32" t="s">
        <v>19</v>
      </c>
      <c r="G96" s="24"/>
      <c r="H96" s="8">
        <v>1888.7</v>
      </c>
      <c r="I96" s="24"/>
      <c r="J96" s="8">
        <v>2044.8</v>
      </c>
      <c r="K96" s="8">
        <v>2246.9</v>
      </c>
      <c r="L96" s="24"/>
    </row>
    <row r="97" spans="1:12" ht="31.5" x14ac:dyDescent="0.25">
      <c r="A97" s="18" t="s">
        <v>91</v>
      </c>
      <c r="B97" s="16" t="s">
        <v>34</v>
      </c>
      <c r="C97" s="16" t="s">
        <v>38</v>
      </c>
      <c r="D97" s="16" t="s">
        <v>90</v>
      </c>
      <c r="E97" s="16"/>
      <c r="F97" s="16"/>
      <c r="G97" s="17">
        <v>2128287.73</v>
      </c>
      <c r="H97" s="6">
        <v>591</v>
      </c>
      <c r="I97" s="17">
        <v>75400</v>
      </c>
      <c r="J97" s="6">
        <v>97.9</v>
      </c>
      <c r="K97" s="6">
        <v>97.9</v>
      </c>
      <c r="L97" s="17">
        <v>75625</v>
      </c>
    </row>
    <row r="98" spans="1:12" ht="63" x14ac:dyDescent="0.25">
      <c r="A98" s="35" t="s">
        <v>273</v>
      </c>
      <c r="B98" s="20" t="s">
        <v>34</v>
      </c>
      <c r="C98" s="20" t="s">
        <v>38</v>
      </c>
      <c r="D98" s="20" t="s">
        <v>90</v>
      </c>
      <c r="E98" s="31" t="s">
        <v>272</v>
      </c>
      <c r="F98" s="20"/>
      <c r="G98" s="21">
        <v>602680.41</v>
      </c>
      <c r="H98" s="7">
        <v>591</v>
      </c>
      <c r="I98" s="21">
        <v>75400</v>
      </c>
      <c r="J98" s="7">
        <v>97.9</v>
      </c>
      <c r="K98" s="7">
        <v>97.9</v>
      </c>
      <c r="L98" s="21">
        <v>75625</v>
      </c>
    </row>
    <row r="99" spans="1:12" ht="78.75" x14ac:dyDescent="0.25">
      <c r="A99" s="30" t="s">
        <v>274</v>
      </c>
      <c r="B99" s="23" t="s">
        <v>34</v>
      </c>
      <c r="C99" s="23" t="s">
        <v>38</v>
      </c>
      <c r="D99" s="23" t="s">
        <v>90</v>
      </c>
      <c r="E99" s="32" t="s">
        <v>272</v>
      </c>
      <c r="F99" s="23" t="s">
        <v>21</v>
      </c>
      <c r="G99" s="24">
        <v>602680.41</v>
      </c>
      <c r="H99" s="8">
        <v>591</v>
      </c>
      <c r="I99" s="24">
        <v>75400</v>
      </c>
      <c r="J99" s="8">
        <v>97.9</v>
      </c>
      <c r="K99" s="8">
        <v>97.9</v>
      </c>
      <c r="L99" s="24">
        <v>75625</v>
      </c>
    </row>
    <row r="100" spans="1:12" ht="31.5" x14ac:dyDescent="0.25">
      <c r="A100" s="18" t="s">
        <v>93</v>
      </c>
      <c r="B100" s="16" t="s">
        <v>34</v>
      </c>
      <c r="C100" s="16" t="s">
        <v>50</v>
      </c>
      <c r="D100" s="16" t="s">
        <v>13</v>
      </c>
      <c r="E100" s="16"/>
      <c r="F100" s="16"/>
      <c r="G100" s="17">
        <v>196769940.47</v>
      </c>
      <c r="H100" s="6">
        <f>H101+H105</f>
        <v>69975.943069999994</v>
      </c>
      <c r="I100" s="6">
        <f t="shared" ref="I100:K100" si="16">I101+I105</f>
        <v>58321563.609999999</v>
      </c>
      <c r="J100" s="6">
        <f t="shared" si="16"/>
        <v>79875.199999999997</v>
      </c>
      <c r="K100" s="6">
        <f t="shared" si="16"/>
        <v>83903.9</v>
      </c>
      <c r="L100" s="17">
        <v>58323963.810000002</v>
      </c>
    </row>
    <row r="101" spans="1:12" ht="15.75" x14ac:dyDescent="0.25">
      <c r="A101" s="18" t="s">
        <v>95</v>
      </c>
      <c r="B101" s="16" t="s">
        <v>34</v>
      </c>
      <c r="C101" s="16" t="s">
        <v>50</v>
      </c>
      <c r="D101" s="16" t="s">
        <v>35</v>
      </c>
      <c r="E101" s="16"/>
      <c r="F101" s="16"/>
      <c r="G101" s="17">
        <v>71587722.5</v>
      </c>
      <c r="H101" s="6">
        <f>H102</f>
        <v>69965.858999999997</v>
      </c>
      <c r="I101" s="6">
        <f t="shared" ref="I101:K101" si="17">I102</f>
        <v>58321479.539999999</v>
      </c>
      <c r="J101" s="6">
        <f t="shared" si="17"/>
        <v>79865.099999999991</v>
      </c>
      <c r="K101" s="6">
        <f t="shared" si="17"/>
        <v>83893.799999999988</v>
      </c>
      <c r="L101" s="17">
        <v>58323879.740000002</v>
      </c>
    </row>
    <row r="102" spans="1:12" ht="78.75" x14ac:dyDescent="0.25">
      <c r="A102" s="35" t="s">
        <v>277</v>
      </c>
      <c r="B102" s="20" t="s">
        <v>34</v>
      </c>
      <c r="C102" s="20" t="s">
        <v>50</v>
      </c>
      <c r="D102" s="20" t="s">
        <v>35</v>
      </c>
      <c r="E102" s="31" t="s">
        <v>275</v>
      </c>
      <c r="F102" s="20"/>
      <c r="G102" s="21">
        <v>61571722.5</v>
      </c>
      <c r="H102" s="7">
        <f>H103+H104</f>
        <v>69965.858999999997</v>
      </c>
      <c r="I102" s="7">
        <f t="shared" ref="I102:K102" si="18">I103+I104</f>
        <v>58321479.539999999</v>
      </c>
      <c r="J102" s="7">
        <f t="shared" si="18"/>
        <v>79865.099999999991</v>
      </c>
      <c r="K102" s="7">
        <f t="shared" si="18"/>
        <v>83893.799999999988</v>
      </c>
      <c r="L102" s="21">
        <v>58321479.539999999</v>
      </c>
    </row>
    <row r="103" spans="1:12" ht="126" x14ac:dyDescent="0.25">
      <c r="A103" s="34" t="s">
        <v>276</v>
      </c>
      <c r="B103" s="23" t="s">
        <v>34</v>
      </c>
      <c r="C103" s="23" t="s">
        <v>50</v>
      </c>
      <c r="D103" s="23" t="s">
        <v>35</v>
      </c>
      <c r="E103" s="32" t="s">
        <v>275</v>
      </c>
      <c r="F103" s="23" t="s">
        <v>19</v>
      </c>
      <c r="G103" s="24">
        <v>44859</v>
      </c>
      <c r="H103" s="8">
        <f t="shared" ref="H103:H135" si="19">G103/1000</f>
        <v>44.859000000000002</v>
      </c>
      <c r="I103" s="24">
        <v>41700</v>
      </c>
      <c r="J103" s="8">
        <v>44.9</v>
      </c>
      <c r="K103" s="8">
        <v>44.9</v>
      </c>
      <c r="L103" s="24">
        <v>41700</v>
      </c>
    </row>
    <row r="104" spans="1:12" ht="94.5" x14ac:dyDescent="0.25">
      <c r="A104" s="30" t="s">
        <v>278</v>
      </c>
      <c r="B104" s="23" t="s">
        <v>34</v>
      </c>
      <c r="C104" s="23" t="s">
        <v>50</v>
      </c>
      <c r="D104" s="23" t="s">
        <v>35</v>
      </c>
      <c r="E104" s="32" t="s">
        <v>275</v>
      </c>
      <c r="F104" s="23" t="s">
        <v>21</v>
      </c>
      <c r="G104" s="24">
        <v>61526863.5</v>
      </c>
      <c r="H104" s="8">
        <v>69921</v>
      </c>
      <c r="I104" s="24">
        <v>58279779.539999999</v>
      </c>
      <c r="J104" s="8">
        <v>79820.2</v>
      </c>
      <c r="K104" s="8">
        <v>83848.899999999994</v>
      </c>
      <c r="L104" s="24">
        <v>58279779.539999999</v>
      </c>
    </row>
    <row r="105" spans="1:12" ht="31.5" x14ac:dyDescent="0.25">
      <c r="A105" s="18" t="s">
        <v>97</v>
      </c>
      <c r="B105" s="16" t="s">
        <v>34</v>
      </c>
      <c r="C105" s="16" t="s">
        <v>50</v>
      </c>
      <c r="D105" s="16" t="s">
        <v>50</v>
      </c>
      <c r="E105" s="16"/>
      <c r="F105" s="16"/>
      <c r="G105" s="17">
        <v>10084.07</v>
      </c>
      <c r="H105" s="6">
        <f t="shared" si="19"/>
        <v>10.084070000000001</v>
      </c>
      <c r="I105" s="17">
        <v>84.07</v>
      </c>
      <c r="J105" s="6">
        <v>10.1</v>
      </c>
      <c r="K105" s="6">
        <v>10.1</v>
      </c>
      <c r="L105" s="17">
        <v>84.07</v>
      </c>
    </row>
    <row r="106" spans="1:12" ht="183" customHeight="1" x14ac:dyDescent="0.25">
      <c r="A106" s="33" t="s">
        <v>281</v>
      </c>
      <c r="B106" s="20" t="s">
        <v>34</v>
      </c>
      <c r="C106" s="20" t="s">
        <v>50</v>
      </c>
      <c r="D106" s="20" t="s">
        <v>50</v>
      </c>
      <c r="E106" s="31" t="s">
        <v>279</v>
      </c>
      <c r="F106" s="20"/>
      <c r="G106" s="21">
        <v>84.07</v>
      </c>
      <c r="H106" s="7">
        <f t="shared" si="19"/>
        <v>8.4069999999999992E-2</v>
      </c>
      <c r="I106" s="21">
        <v>84.07</v>
      </c>
      <c r="J106" s="7">
        <f t="shared" ref="J106:J135" si="20">I106/1000</f>
        <v>8.4069999999999992E-2</v>
      </c>
      <c r="K106" s="7">
        <f t="shared" ref="K106:K135" si="21">L106/1000</f>
        <v>8.4069999999999992E-2</v>
      </c>
      <c r="L106" s="21">
        <v>84.07</v>
      </c>
    </row>
    <row r="107" spans="1:12" ht="220.5" x14ac:dyDescent="0.25">
      <c r="A107" s="44" t="s">
        <v>280</v>
      </c>
      <c r="B107" s="23" t="s">
        <v>34</v>
      </c>
      <c r="C107" s="23" t="s">
        <v>50</v>
      </c>
      <c r="D107" s="23" t="s">
        <v>50</v>
      </c>
      <c r="E107" s="32" t="s">
        <v>279</v>
      </c>
      <c r="F107" s="23" t="s">
        <v>19</v>
      </c>
      <c r="G107" s="24">
        <v>84.07</v>
      </c>
      <c r="H107" s="8">
        <f t="shared" si="19"/>
        <v>8.4069999999999992E-2</v>
      </c>
      <c r="I107" s="24">
        <v>84.07</v>
      </c>
      <c r="J107" s="8">
        <f t="shared" si="20"/>
        <v>8.4069999999999992E-2</v>
      </c>
      <c r="K107" s="8">
        <f t="shared" si="21"/>
        <v>8.4069999999999992E-2</v>
      </c>
      <c r="L107" s="24">
        <v>84.07</v>
      </c>
    </row>
    <row r="108" spans="1:12" ht="78.75" x14ac:dyDescent="0.25">
      <c r="A108" s="19" t="s">
        <v>98</v>
      </c>
      <c r="B108" s="20" t="s">
        <v>34</v>
      </c>
      <c r="C108" s="20" t="s">
        <v>50</v>
      </c>
      <c r="D108" s="20" t="s">
        <v>50</v>
      </c>
      <c r="E108" s="31" t="s">
        <v>282</v>
      </c>
      <c r="F108" s="20"/>
      <c r="G108" s="21">
        <v>10000</v>
      </c>
      <c r="H108" s="7">
        <f t="shared" si="19"/>
        <v>10</v>
      </c>
      <c r="I108" s="21"/>
      <c r="J108" s="7">
        <v>10</v>
      </c>
      <c r="K108" s="7">
        <v>10</v>
      </c>
      <c r="L108" s="21"/>
    </row>
    <row r="109" spans="1:12" ht="110.25" x14ac:dyDescent="0.25">
      <c r="A109" s="30" t="s">
        <v>283</v>
      </c>
      <c r="B109" s="23" t="s">
        <v>34</v>
      </c>
      <c r="C109" s="23" t="s">
        <v>50</v>
      </c>
      <c r="D109" s="23" t="s">
        <v>50</v>
      </c>
      <c r="E109" s="32" t="s">
        <v>282</v>
      </c>
      <c r="F109" s="32" t="s">
        <v>19</v>
      </c>
      <c r="G109" s="24">
        <v>10000</v>
      </c>
      <c r="H109" s="8">
        <f t="shared" si="19"/>
        <v>10</v>
      </c>
      <c r="I109" s="24"/>
      <c r="J109" s="8">
        <v>10</v>
      </c>
      <c r="K109" s="8">
        <v>10</v>
      </c>
      <c r="L109" s="24"/>
    </row>
    <row r="110" spans="1:12" ht="15.75" x14ac:dyDescent="0.25">
      <c r="A110" s="18" t="s">
        <v>99</v>
      </c>
      <c r="B110" s="16" t="s">
        <v>34</v>
      </c>
      <c r="C110" s="16" t="s">
        <v>72</v>
      </c>
      <c r="D110" s="16" t="s">
        <v>13</v>
      </c>
      <c r="E110" s="16"/>
      <c r="F110" s="16"/>
      <c r="G110" s="17">
        <v>7574488</v>
      </c>
      <c r="H110" s="6">
        <f>H111+H114+H119</f>
        <v>17494.7</v>
      </c>
      <c r="I110" s="6">
        <f t="shared" ref="I110:K110" si="22">I111+I114+I119</f>
        <v>7162545.4500000002</v>
      </c>
      <c r="J110" s="6">
        <f t="shared" si="22"/>
        <v>18083.599999999999</v>
      </c>
      <c r="K110" s="6">
        <f t="shared" si="22"/>
        <v>16191</v>
      </c>
      <c r="L110" s="17">
        <v>6916313.9400000004</v>
      </c>
    </row>
    <row r="111" spans="1:12" ht="15.75" x14ac:dyDescent="0.25">
      <c r="A111" s="18" t="s">
        <v>100</v>
      </c>
      <c r="B111" s="16" t="s">
        <v>34</v>
      </c>
      <c r="C111" s="16" t="s">
        <v>72</v>
      </c>
      <c r="D111" s="16" t="s">
        <v>12</v>
      </c>
      <c r="E111" s="16"/>
      <c r="F111" s="16"/>
      <c r="G111" s="17">
        <v>5792463</v>
      </c>
      <c r="H111" s="6">
        <v>15293</v>
      </c>
      <c r="I111" s="17">
        <v>5488000</v>
      </c>
      <c r="J111" s="6">
        <f>J112</f>
        <v>16119</v>
      </c>
      <c r="K111" s="6">
        <f>K112</f>
        <v>16119</v>
      </c>
      <c r="L111" s="17">
        <v>5488000</v>
      </c>
    </row>
    <row r="112" spans="1:12" ht="31.5" x14ac:dyDescent="0.25">
      <c r="A112" s="19" t="s">
        <v>101</v>
      </c>
      <c r="B112" s="20" t="s">
        <v>34</v>
      </c>
      <c r="C112" s="20" t="s">
        <v>72</v>
      </c>
      <c r="D112" s="20" t="s">
        <v>12</v>
      </c>
      <c r="E112" s="20" t="s">
        <v>102</v>
      </c>
      <c r="F112" s="20"/>
      <c r="G112" s="21">
        <v>5792463</v>
      </c>
      <c r="H112" s="7">
        <v>15293</v>
      </c>
      <c r="I112" s="21">
        <v>5488000</v>
      </c>
      <c r="J112" s="7">
        <v>16119</v>
      </c>
      <c r="K112" s="7">
        <v>16119</v>
      </c>
      <c r="L112" s="21">
        <v>5488000</v>
      </c>
    </row>
    <row r="113" spans="1:12" ht="47.25" x14ac:dyDescent="0.25">
      <c r="A113" s="30" t="s">
        <v>284</v>
      </c>
      <c r="B113" s="23" t="s">
        <v>34</v>
      </c>
      <c r="C113" s="23" t="s">
        <v>72</v>
      </c>
      <c r="D113" s="23" t="s">
        <v>12</v>
      </c>
      <c r="E113" s="23" t="s">
        <v>102</v>
      </c>
      <c r="F113" s="23" t="s">
        <v>58</v>
      </c>
      <c r="G113" s="24">
        <v>5792463</v>
      </c>
      <c r="H113" s="8">
        <v>15293</v>
      </c>
      <c r="I113" s="24">
        <v>5488000</v>
      </c>
      <c r="J113" s="8">
        <v>16119</v>
      </c>
      <c r="K113" s="8">
        <v>16119</v>
      </c>
      <c r="L113" s="24">
        <v>5488000</v>
      </c>
    </row>
    <row r="114" spans="1:12" ht="15.75" x14ac:dyDescent="0.25">
      <c r="A114" s="18" t="s">
        <v>103</v>
      </c>
      <c r="B114" s="16" t="s">
        <v>34</v>
      </c>
      <c r="C114" s="16" t="s">
        <v>72</v>
      </c>
      <c r="D114" s="16" t="s">
        <v>33</v>
      </c>
      <c r="E114" s="16"/>
      <c r="F114" s="16"/>
      <c r="G114" s="17">
        <v>782025</v>
      </c>
      <c r="H114" s="6">
        <f>H115+H117</f>
        <v>1901.7</v>
      </c>
      <c r="I114" s="6">
        <f t="shared" ref="I114:K114" si="23">I115+I117</f>
        <v>1674545.45</v>
      </c>
      <c r="J114" s="6">
        <f t="shared" si="23"/>
        <v>1964.6</v>
      </c>
      <c r="K114" s="6">
        <f t="shared" si="23"/>
        <v>72</v>
      </c>
      <c r="L114" s="17">
        <v>1428313.94</v>
      </c>
    </row>
    <row r="115" spans="1:12" ht="15.75" x14ac:dyDescent="0.25">
      <c r="A115" s="19" t="s">
        <v>104</v>
      </c>
      <c r="B115" s="20" t="s">
        <v>34</v>
      </c>
      <c r="C115" s="20" t="s">
        <v>72</v>
      </c>
      <c r="D115" s="20" t="s">
        <v>33</v>
      </c>
      <c r="E115" s="31" t="s">
        <v>285</v>
      </c>
      <c r="F115" s="20"/>
      <c r="G115" s="21">
        <v>704025</v>
      </c>
      <c r="H115" s="7">
        <v>1829.7</v>
      </c>
      <c r="I115" s="21">
        <v>1584545.45</v>
      </c>
      <c r="J115" s="7">
        <v>1892.6</v>
      </c>
      <c r="K115" s="7">
        <v>0</v>
      </c>
      <c r="L115" s="21">
        <v>1338313.94</v>
      </c>
    </row>
    <row r="116" spans="1:12" ht="47.25" x14ac:dyDescent="0.25">
      <c r="A116" s="22" t="s">
        <v>105</v>
      </c>
      <c r="B116" s="23" t="s">
        <v>34</v>
      </c>
      <c r="C116" s="23" t="s">
        <v>72</v>
      </c>
      <c r="D116" s="23" t="s">
        <v>33</v>
      </c>
      <c r="E116" s="32" t="s">
        <v>285</v>
      </c>
      <c r="F116" s="23" t="s">
        <v>58</v>
      </c>
      <c r="G116" s="24">
        <v>704025</v>
      </c>
      <c r="H116" s="8">
        <v>1829.7</v>
      </c>
      <c r="I116" s="24">
        <v>1584545.45</v>
      </c>
      <c r="J116" s="8">
        <v>1892.6</v>
      </c>
      <c r="K116" s="8">
        <v>0</v>
      </c>
      <c r="L116" s="24">
        <v>1338313.94</v>
      </c>
    </row>
    <row r="117" spans="1:12" ht="47.25" x14ac:dyDescent="0.25">
      <c r="A117" s="35" t="s">
        <v>287</v>
      </c>
      <c r="B117" s="20" t="s">
        <v>34</v>
      </c>
      <c r="C117" s="20" t="s">
        <v>72</v>
      </c>
      <c r="D117" s="20" t="s">
        <v>33</v>
      </c>
      <c r="E117" s="31" t="s">
        <v>286</v>
      </c>
      <c r="F117" s="20"/>
      <c r="G117" s="21">
        <v>78000</v>
      </c>
      <c r="H117" s="7">
        <v>72</v>
      </c>
      <c r="I117" s="21">
        <v>90000</v>
      </c>
      <c r="J117" s="7">
        <v>72</v>
      </c>
      <c r="K117" s="7">
        <v>72</v>
      </c>
      <c r="L117" s="21">
        <v>90000</v>
      </c>
    </row>
    <row r="118" spans="1:12" ht="63" x14ac:dyDescent="0.25">
      <c r="A118" s="30" t="s">
        <v>288</v>
      </c>
      <c r="B118" s="23" t="s">
        <v>34</v>
      </c>
      <c r="C118" s="23" t="s">
        <v>72</v>
      </c>
      <c r="D118" s="23" t="s">
        <v>33</v>
      </c>
      <c r="E118" s="32" t="s">
        <v>286</v>
      </c>
      <c r="F118" s="23" t="s">
        <v>58</v>
      </c>
      <c r="G118" s="24">
        <v>78000</v>
      </c>
      <c r="H118" s="8">
        <v>72</v>
      </c>
      <c r="I118" s="24">
        <v>90000</v>
      </c>
      <c r="J118" s="8">
        <v>72</v>
      </c>
      <c r="K118" s="8">
        <v>72</v>
      </c>
      <c r="L118" s="24">
        <v>90000</v>
      </c>
    </row>
    <row r="119" spans="1:12" ht="31.5" x14ac:dyDescent="0.25">
      <c r="A119" s="18" t="s">
        <v>106</v>
      </c>
      <c r="B119" s="16" t="s">
        <v>34</v>
      </c>
      <c r="C119" s="16" t="s">
        <v>72</v>
      </c>
      <c r="D119" s="16" t="s">
        <v>15</v>
      </c>
      <c r="E119" s="16"/>
      <c r="F119" s="16"/>
      <c r="G119" s="17">
        <v>1000000</v>
      </c>
      <c r="H119" s="6">
        <v>300</v>
      </c>
      <c r="I119" s="17"/>
      <c r="J119" s="6">
        <f t="shared" si="20"/>
        <v>0</v>
      </c>
      <c r="K119" s="6">
        <f t="shared" si="21"/>
        <v>0</v>
      </c>
      <c r="L119" s="17"/>
    </row>
    <row r="120" spans="1:12" ht="31.5" x14ac:dyDescent="0.25">
      <c r="A120" s="19" t="s">
        <v>31</v>
      </c>
      <c r="B120" s="20" t="s">
        <v>34</v>
      </c>
      <c r="C120" s="20" t="s">
        <v>72</v>
      </c>
      <c r="D120" s="20" t="s">
        <v>15</v>
      </c>
      <c r="E120" s="31" t="s">
        <v>107</v>
      </c>
      <c r="F120" s="20"/>
      <c r="G120" s="21">
        <v>1000000</v>
      </c>
      <c r="H120" s="7">
        <v>300</v>
      </c>
      <c r="I120" s="21"/>
      <c r="J120" s="7">
        <f t="shared" si="20"/>
        <v>0</v>
      </c>
      <c r="K120" s="7">
        <f t="shared" si="21"/>
        <v>0</v>
      </c>
      <c r="L120" s="21"/>
    </row>
    <row r="121" spans="1:12" ht="47.25" x14ac:dyDescent="0.25">
      <c r="A121" s="22" t="s">
        <v>92</v>
      </c>
      <c r="B121" s="23" t="s">
        <v>34</v>
      </c>
      <c r="C121" s="23" t="s">
        <v>72</v>
      </c>
      <c r="D121" s="23" t="s">
        <v>15</v>
      </c>
      <c r="E121" s="32" t="s">
        <v>107</v>
      </c>
      <c r="F121" s="23" t="s">
        <v>58</v>
      </c>
      <c r="G121" s="24">
        <v>1000000</v>
      </c>
      <c r="H121" s="8">
        <v>300</v>
      </c>
      <c r="I121" s="24"/>
      <c r="J121" s="8">
        <v>0</v>
      </c>
      <c r="K121" s="8">
        <v>0</v>
      </c>
      <c r="L121" s="24"/>
    </row>
    <row r="122" spans="1:12" ht="47.25" x14ac:dyDescent="0.25">
      <c r="A122" s="15" t="s">
        <v>290</v>
      </c>
      <c r="B122" s="16" t="s">
        <v>108</v>
      </c>
      <c r="C122" s="16"/>
      <c r="D122" s="16"/>
      <c r="E122" s="16"/>
      <c r="F122" s="16"/>
      <c r="G122" s="17">
        <v>4225322.29</v>
      </c>
      <c r="H122" s="29">
        <f>H123</f>
        <v>4270.1000000000004</v>
      </c>
      <c r="I122" s="29">
        <f t="shared" ref="I122:K122" si="24">I123</f>
        <v>5123764</v>
      </c>
      <c r="J122" s="29">
        <f t="shared" si="24"/>
        <v>4479</v>
      </c>
      <c r="K122" s="29">
        <f t="shared" si="24"/>
        <v>4479</v>
      </c>
      <c r="L122" s="17">
        <v>5123764</v>
      </c>
    </row>
    <row r="123" spans="1:12" ht="31.5" x14ac:dyDescent="0.25">
      <c r="A123" s="18" t="s">
        <v>14</v>
      </c>
      <c r="B123" s="16" t="s">
        <v>108</v>
      </c>
      <c r="C123" s="16" t="s">
        <v>12</v>
      </c>
      <c r="D123" s="16" t="s">
        <v>13</v>
      </c>
      <c r="E123" s="16"/>
      <c r="F123" s="16"/>
      <c r="G123" s="17">
        <v>4225322.29</v>
      </c>
      <c r="H123" s="6">
        <f>H124</f>
        <v>4270.1000000000004</v>
      </c>
      <c r="I123" s="6">
        <f t="shared" ref="I123:K123" si="25">I124</f>
        <v>5123764</v>
      </c>
      <c r="J123" s="6">
        <f t="shared" si="25"/>
        <v>4479</v>
      </c>
      <c r="K123" s="6">
        <f t="shared" si="25"/>
        <v>4479</v>
      </c>
      <c r="L123" s="17">
        <v>5123764</v>
      </c>
    </row>
    <row r="124" spans="1:12" ht="112.5" x14ac:dyDescent="0.25">
      <c r="A124" s="57" t="s">
        <v>109</v>
      </c>
      <c r="B124" s="16" t="s">
        <v>108</v>
      </c>
      <c r="C124" s="16" t="s">
        <v>12</v>
      </c>
      <c r="D124" s="16" t="s">
        <v>33</v>
      </c>
      <c r="E124" s="16"/>
      <c r="F124" s="16"/>
      <c r="G124" s="17">
        <v>4225322.29</v>
      </c>
      <c r="H124" s="6">
        <f>H125+H128+H130</f>
        <v>4270.1000000000004</v>
      </c>
      <c r="I124" s="6">
        <f t="shared" ref="I124:K124" si="26">I125+I128+I130</f>
        <v>5123764</v>
      </c>
      <c r="J124" s="6">
        <f t="shared" si="26"/>
        <v>4479</v>
      </c>
      <c r="K124" s="6">
        <f t="shared" si="26"/>
        <v>4479</v>
      </c>
      <c r="L124" s="17">
        <v>5123764</v>
      </c>
    </row>
    <row r="125" spans="1:12" ht="63" x14ac:dyDescent="0.25">
      <c r="A125" s="19" t="s">
        <v>110</v>
      </c>
      <c r="B125" s="20" t="s">
        <v>108</v>
      </c>
      <c r="C125" s="20" t="s">
        <v>12</v>
      </c>
      <c r="D125" s="20" t="s">
        <v>33</v>
      </c>
      <c r="E125" s="20" t="s">
        <v>111</v>
      </c>
      <c r="F125" s="20"/>
      <c r="G125" s="21">
        <v>866363.41</v>
      </c>
      <c r="H125" s="7">
        <v>401</v>
      </c>
      <c r="I125" s="21">
        <v>274200</v>
      </c>
      <c r="J125" s="7">
        <v>401</v>
      </c>
      <c r="K125" s="7">
        <v>401</v>
      </c>
      <c r="L125" s="21">
        <v>274200</v>
      </c>
    </row>
    <row r="126" spans="1:12" ht="94.5" x14ac:dyDescent="0.25">
      <c r="A126" s="22" t="s">
        <v>112</v>
      </c>
      <c r="B126" s="23" t="s">
        <v>108</v>
      </c>
      <c r="C126" s="23" t="s">
        <v>12</v>
      </c>
      <c r="D126" s="23" t="s">
        <v>33</v>
      </c>
      <c r="E126" s="23" t="s">
        <v>111</v>
      </c>
      <c r="F126" s="23" t="s">
        <v>19</v>
      </c>
      <c r="G126" s="24">
        <v>864901.85</v>
      </c>
      <c r="H126" s="8">
        <v>400</v>
      </c>
      <c r="I126" s="24">
        <v>273200</v>
      </c>
      <c r="J126" s="8">
        <v>400</v>
      </c>
      <c r="K126" s="8">
        <v>400</v>
      </c>
      <c r="L126" s="24">
        <v>273200</v>
      </c>
    </row>
    <row r="127" spans="1:12" ht="78.75" x14ac:dyDescent="0.25">
      <c r="A127" s="22" t="s">
        <v>113</v>
      </c>
      <c r="B127" s="23" t="s">
        <v>108</v>
      </c>
      <c r="C127" s="23" t="s">
        <v>12</v>
      </c>
      <c r="D127" s="23" t="s">
        <v>33</v>
      </c>
      <c r="E127" s="23" t="s">
        <v>111</v>
      </c>
      <c r="F127" s="23" t="s">
        <v>21</v>
      </c>
      <c r="G127" s="24">
        <v>1461.56</v>
      </c>
      <c r="H127" s="8">
        <v>1</v>
      </c>
      <c r="I127" s="24">
        <v>1000</v>
      </c>
      <c r="J127" s="8">
        <f t="shared" si="20"/>
        <v>1</v>
      </c>
      <c r="K127" s="8">
        <f t="shared" si="21"/>
        <v>1</v>
      </c>
      <c r="L127" s="24">
        <v>1000</v>
      </c>
    </row>
    <row r="128" spans="1:12" ht="63" x14ac:dyDescent="0.25">
      <c r="A128" s="19" t="s">
        <v>22</v>
      </c>
      <c r="B128" s="20" t="s">
        <v>108</v>
      </c>
      <c r="C128" s="20" t="s">
        <v>12</v>
      </c>
      <c r="D128" s="20" t="s">
        <v>33</v>
      </c>
      <c r="E128" s="20" t="s">
        <v>37</v>
      </c>
      <c r="F128" s="20"/>
      <c r="G128" s="21">
        <v>1706800.12</v>
      </c>
      <c r="H128" s="7">
        <v>1921.7</v>
      </c>
      <c r="I128" s="21">
        <v>2974064</v>
      </c>
      <c r="J128" s="7">
        <v>2025</v>
      </c>
      <c r="K128" s="7">
        <v>2025</v>
      </c>
      <c r="L128" s="21">
        <v>2974064</v>
      </c>
    </row>
    <row r="129" spans="1:12" ht="157.5" x14ac:dyDescent="0.25">
      <c r="A129" s="25" t="s">
        <v>23</v>
      </c>
      <c r="B129" s="23" t="s">
        <v>108</v>
      </c>
      <c r="C129" s="23" t="s">
        <v>12</v>
      </c>
      <c r="D129" s="23" t="s">
        <v>33</v>
      </c>
      <c r="E129" s="23" t="s">
        <v>37</v>
      </c>
      <c r="F129" s="23" t="s">
        <v>24</v>
      </c>
      <c r="G129" s="24">
        <v>1702697.33</v>
      </c>
      <c r="H129" s="8">
        <v>1921.7</v>
      </c>
      <c r="I129" s="24">
        <v>2974064</v>
      </c>
      <c r="J129" s="8">
        <v>2025</v>
      </c>
      <c r="K129" s="8">
        <v>2025</v>
      </c>
      <c r="L129" s="24">
        <v>2974064</v>
      </c>
    </row>
    <row r="130" spans="1:12" ht="63" x14ac:dyDescent="0.25">
      <c r="A130" s="19" t="s">
        <v>114</v>
      </c>
      <c r="B130" s="20" t="s">
        <v>108</v>
      </c>
      <c r="C130" s="20" t="s">
        <v>12</v>
      </c>
      <c r="D130" s="20" t="s">
        <v>33</v>
      </c>
      <c r="E130" s="20" t="s">
        <v>115</v>
      </c>
      <c r="F130" s="20"/>
      <c r="G130" s="21">
        <v>1652158.76</v>
      </c>
      <c r="H130" s="7">
        <v>1947.4</v>
      </c>
      <c r="I130" s="21">
        <v>1875500</v>
      </c>
      <c r="J130" s="7">
        <v>2053</v>
      </c>
      <c r="K130" s="7">
        <v>2053</v>
      </c>
      <c r="L130" s="21">
        <v>1875500</v>
      </c>
    </row>
    <row r="131" spans="1:12" ht="157.5" x14ac:dyDescent="0.25">
      <c r="A131" s="25" t="s">
        <v>116</v>
      </c>
      <c r="B131" s="23" t="s">
        <v>108</v>
      </c>
      <c r="C131" s="23" t="s">
        <v>12</v>
      </c>
      <c r="D131" s="23" t="s">
        <v>33</v>
      </c>
      <c r="E131" s="23" t="s">
        <v>115</v>
      </c>
      <c r="F131" s="23" t="s">
        <v>24</v>
      </c>
      <c r="G131" s="24">
        <v>1652158.76</v>
      </c>
      <c r="H131" s="8">
        <v>1947.4</v>
      </c>
      <c r="I131" s="24">
        <v>1875500</v>
      </c>
      <c r="J131" s="8">
        <v>2053</v>
      </c>
      <c r="K131" s="8">
        <v>2053</v>
      </c>
      <c r="L131" s="24">
        <v>1875500</v>
      </c>
    </row>
    <row r="132" spans="1:12" ht="78.75" x14ac:dyDescent="0.25">
      <c r="A132" s="15" t="s">
        <v>293</v>
      </c>
      <c r="B132" s="16" t="s">
        <v>117</v>
      </c>
      <c r="C132" s="16"/>
      <c r="D132" s="16"/>
      <c r="E132" s="16"/>
      <c r="F132" s="16"/>
      <c r="G132" s="17">
        <v>29184932.510000002</v>
      </c>
      <c r="H132" s="6">
        <f>H133+H144</f>
        <v>19596.8</v>
      </c>
      <c r="I132" s="6">
        <f t="shared" ref="I132:K132" si="27">I133+I144</f>
        <v>20467166.050000001</v>
      </c>
      <c r="J132" s="6">
        <f t="shared" si="27"/>
        <v>27674.799999999999</v>
      </c>
      <c r="K132" s="6">
        <f t="shared" si="27"/>
        <v>15932.699999999999</v>
      </c>
      <c r="L132" s="17">
        <v>32281614</v>
      </c>
    </row>
    <row r="133" spans="1:12" ht="31.5" x14ac:dyDescent="0.25">
      <c r="A133" s="18" t="s">
        <v>14</v>
      </c>
      <c r="B133" s="16" t="s">
        <v>117</v>
      </c>
      <c r="C133" s="16" t="s">
        <v>12</v>
      </c>
      <c r="D133" s="16" t="s">
        <v>13</v>
      </c>
      <c r="E133" s="16"/>
      <c r="F133" s="16"/>
      <c r="G133" s="17">
        <v>6463603.9500000002</v>
      </c>
      <c r="H133" s="6">
        <f>H134</f>
        <v>14040.3</v>
      </c>
      <c r="I133" s="6">
        <f t="shared" ref="I133:K133" si="28">I134</f>
        <v>5832408.5499999998</v>
      </c>
      <c r="J133" s="6">
        <f t="shared" si="28"/>
        <v>14705.8</v>
      </c>
      <c r="K133" s="6">
        <f t="shared" si="28"/>
        <v>14635.8</v>
      </c>
      <c r="L133" s="17">
        <v>5822414</v>
      </c>
    </row>
    <row r="134" spans="1:12" ht="15.75" x14ac:dyDescent="0.25">
      <c r="A134" s="18" t="s">
        <v>30</v>
      </c>
      <c r="B134" s="16" t="s">
        <v>117</v>
      </c>
      <c r="C134" s="16" t="s">
        <v>12</v>
      </c>
      <c r="D134" s="16" t="s">
        <v>29</v>
      </c>
      <c r="E134" s="16"/>
      <c r="F134" s="16"/>
      <c r="G134" s="17">
        <v>6463603.9500000002</v>
      </c>
      <c r="H134" s="6">
        <f>H135+H138+H140+H142</f>
        <v>14040.3</v>
      </c>
      <c r="I134" s="6">
        <f t="shared" ref="I134:K134" si="29">I135+I138+I140+I142</f>
        <v>5832408.5499999998</v>
      </c>
      <c r="J134" s="6">
        <f t="shared" si="29"/>
        <v>14705.8</v>
      </c>
      <c r="K134" s="6">
        <f t="shared" si="29"/>
        <v>14635.8</v>
      </c>
      <c r="L134" s="17">
        <v>5822414</v>
      </c>
    </row>
    <row r="135" spans="1:12" ht="31.5" x14ac:dyDescent="0.25">
      <c r="A135" s="19" t="s">
        <v>17</v>
      </c>
      <c r="B135" s="20" t="s">
        <v>117</v>
      </c>
      <c r="C135" s="20" t="s">
        <v>12</v>
      </c>
      <c r="D135" s="20" t="s">
        <v>29</v>
      </c>
      <c r="E135" s="56" t="s">
        <v>341</v>
      </c>
      <c r="F135" s="20"/>
      <c r="G135" s="21">
        <v>207000</v>
      </c>
      <c r="H135" s="7">
        <f t="shared" si="19"/>
        <v>207</v>
      </c>
      <c r="I135" s="21">
        <v>207000</v>
      </c>
      <c r="J135" s="7">
        <f t="shared" si="20"/>
        <v>207</v>
      </c>
      <c r="K135" s="7">
        <f t="shared" si="21"/>
        <v>207</v>
      </c>
      <c r="L135" s="21">
        <v>207000</v>
      </c>
    </row>
    <row r="136" spans="1:12" ht="63" x14ac:dyDescent="0.25">
      <c r="A136" s="22" t="s">
        <v>18</v>
      </c>
      <c r="B136" s="23" t="s">
        <v>117</v>
      </c>
      <c r="C136" s="23" t="s">
        <v>12</v>
      </c>
      <c r="D136" s="23" t="s">
        <v>29</v>
      </c>
      <c r="E136" s="23" t="s">
        <v>341</v>
      </c>
      <c r="F136" s="23" t="s">
        <v>19</v>
      </c>
      <c r="G136" s="24">
        <v>201000</v>
      </c>
      <c r="H136" s="8">
        <v>200</v>
      </c>
      <c r="I136" s="24">
        <v>201000</v>
      </c>
      <c r="J136" s="8">
        <v>200</v>
      </c>
      <c r="K136" s="8">
        <v>200</v>
      </c>
      <c r="L136" s="24">
        <v>201000</v>
      </c>
    </row>
    <row r="137" spans="1:12" ht="47.25" x14ac:dyDescent="0.25">
      <c r="A137" s="22" t="s">
        <v>20</v>
      </c>
      <c r="B137" s="23" t="s">
        <v>117</v>
      </c>
      <c r="C137" s="23" t="s">
        <v>12</v>
      </c>
      <c r="D137" s="23" t="s">
        <v>29</v>
      </c>
      <c r="E137" s="23" t="s">
        <v>341</v>
      </c>
      <c r="F137" s="23" t="s">
        <v>21</v>
      </c>
      <c r="G137" s="24">
        <v>6000</v>
      </c>
      <c r="H137" s="8">
        <v>7</v>
      </c>
      <c r="I137" s="24">
        <v>6000</v>
      </c>
      <c r="J137" s="8">
        <v>7</v>
      </c>
      <c r="K137" s="8">
        <v>7</v>
      </c>
      <c r="L137" s="24">
        <v>6000</v>
      </c>
    </row>
    <row r="138" spans="1:12" ht="63" x14ac:dyDescent="0.25">
      <c r="A138" s="19" t="s">
        <v>22</v>
      </c>
      <c r="B138" s="20" t="s">
        <v>117</v>
      </c>
      <c r="C138" s="20" t="s">
        <v>12</v>
      </c>
      <c r="D138" s="20" t="s">
        <v>29</v>
      </c>
      <c r="E138" s="20" t="s">
        <v>342</v>
      </c>
      <c r="F138" s="20"/>
      <c r="G138" s="21">
        <v>3587600</v>
      </c>
      <c r="H138" s="7">
        <v>11500</v>
      </c>
      <c r="I138" s="21">
        <v>3587600</v>
      </c>
      <c r="J138" s="7">
        <v>12121</v>
      </c>
      <c r="K138" s="7">
        <v>12121</v>
      </c>
      <c r="L138" s="21">
        <v>3587600</v>
      </c>
    </row>
    <row r="139" spans="1:12" ht="157.5" x14ac:dyDescent="0.25">
      <c r="A139" s="25" t="s">
        <v>23</v>
      </c>
      <c r="B139" s="23" t="s">
        <v>117</v>
      </c>
      <c r="C139" s="23" t="s">
        <v>12</v>
      </c>
      <c r="D139" s="23" t="s">
        <v>29</v>
      </c>
      <c r="E139" s="23" t="s">
        <v>342</v>
      </c>
      <c r="F139" s="23" t="s">
        <v>24</v>
      </c>
      <c r="G139" s="24">
        <v>3587600</v>
      </c>
      <c r="H139" s="8">
        <v>11500</v>
      </c>
      <c r="I139" s="24">
        <v>3587600</v>
      </c>
      <c r="J139" s="8">
        <v>12121</v>
      </c>
      <c r="K139" s="8">
        <v>12121</v>
      </c>
      <c r="L139" s="24">
        <v>3587600</v>
      </c>
    </row>
    <row r="140" spans="1:12" ht="110.25" x14ac:dyDescent="0.25">
      <c r="A140" s="49" t="s">
        <v>294</v>
      </c>
      <c r="B140" s="20" t="s">
        <v>117</v>
      </c>
      <c r="C140" s="20" t="s">
        <v>12</v>
      </c>
      <c r="D140" s="20" t="s">
        <v>29</v>
      </c>
      <c r="E140" s="20" t="s">
        <v>343</v>
      </c>
      <c r="F140" s="20"/>
      <c r="G140" s="21">
        <v>55503.95</v>
      </c>
      <c r="H140" s="7">
        <v>33.299999999999997</v>
      </c>
      <c r="I140" s="21">
        <v>87808.55</v>
      </c>
      <c r="J140" s="7">
        <v>77.8</v>
      </c>
      <c r="K140" s="7">
        <v>7.8</v>
      </c>
      <c r="L140" s="21">
        <v>77814</v>
      </c>
    </row>
    <row r="141" spans="1:12" ht="157.5" x14ac:dyDescent="0.25">
      <c r="A141" s="34" t="s">
        <v>295</v>
      </c>
      <c r="B141" s="23" t="s">
        <v>117</v>
      </c>
      <c r="C141" s="23" t="s">
        <v>12</v>
      </c>
      <c r="D141" s="23" t="s">
        <v>29</v>
      </c>
      <c r="E141" s="23" t="s">
        <v>343</v>
      </c>
      <c r="F141" s="23" t="s">
        <v>19</v>
      </c>
      <c r="G141" s="24">
        <v>55503.95</v>
      </c>
      <c r="H141" s="8">
        <v>33.299999999999997</v>
      </c>
      <c r="I141" s="24">
        <v>87808.55</v>
      </c>
      <c r="J141" s="8">
        <v>77.8</v>
      </c>
      <c r="K141" s="8">
        <v>7.8</v>
      </c>
      <c r="L141" s="24">
        <v>77814</v>
      </c>
    </row>
    <row r="142" spans="1:12" s="1" customFormat="1" ht="47.25" x14ac:dyDescent="0.25">
      <c r="A142" s="19" t="s">
        <v>118</v>
      </c>
      <c r="B142" s="20" t="s">
        <v>117</v>
      </c>
      <c r="C142" s="20" t="s">
        <v>12</v>
      </c>
      <c r="D142" s="20" t="s">
        <v>29</v>
      </c>
      <c r="E142" s="20" t="s">
        <v>344</v>
      </c>
      <c r="F142" s="20"/>
      <c r="G142" s="21">
        <v>2613500</v>
      </c>
      <c r="H142" s="7">
        <v>2300</v>
      </c>
      <c r="I142" s="21">
        <v>1950000</v>
      </c>
      <c r="J142" s="7">
        <v>2300</v>
      </c>
      <c r="K142" s="7">
        <v>2300</v>
      </c>
      <c r="L142" s="24"/>
    </row>
    <row r="143" spans="1:12" s="1" customFormat="1" ht="94.5" x14ac:dyDescent="0.25">
      <c r="A143" s="22" t="s">
        <v>119</v>
      </c>
      <c r="B143" s="23" t="s">
        <v>117</v>
      </c>
      <c r="C143" s="23" t="s">
        <v>12</v>
      </c>
      <c r="D143" s="23" t="s">
        <v>29</v>
      </c>
      <c r="E143" s="23" t="s">
        <v>344</v>
      </c>
      <c r="F143" s="23" t="s">
        <v>19</v>
      </c>
      <c r="G143" s="24">
        <v>2613500</v>
      </c>
      <c r="H143" s="8">
        <v>2300</v>
      </c>
      <c r="I143" s="24">
        <v>1950000</v>
      </c>
      <c r="J143" s="8">
        <v>2300</v>
      </c>
      <c r="K143" s="8">
        <v>2300</v>
      </c>
      <c r="L143" s="24"/>
    </row>
    <row r="144" spans="1:12" ht="15.75" x14ac:dyDescent="0.25">
      <c r="A144" s="18" t="s">
        <v>99</v>
      </c>
      <c r="B144" s="16" t="s">
        <v>117</v>
      </c>
      <c r="C144" s="16" t="s">
        <v>72</v>
      </c>
      <c r="D144" s="16" t="s">
        <v>13</v>
      </c>
      <c r="E144" s="16"/>
      <c r="F144" s="16"/>
      <c r="G144" s="17">
        <v>9250657.5</v>
      </c>
      <c r="H144" s="6">
        <f>H145</f>
        <v>5556.5</v>
      </c>
      <c r="I144" s="6">
        <f t="shared" ref="I144:K144" si="30">I145</f>
        <v>14634757.5</v>
      </c>
      <c r="J144" s="6">
        <f t="shared" si="30"/>
        <v>12969</v>
      </c>
      <c r="K144" s="6">
        <f t="shared" si="30"/>
        <v>1296.9000000000001</v>
      </c>
      <c r="L144" s="17">
        <v>13490200</v>
      </c>
    </row>
    <row r="145" spans="1:12" ht="15.75" x14ac:dyDescent="0.25">
      <c r="A145" s="18" t="s">
        <v>120</v>
      </c>
      <c r="B145" s="16" t="s">
        <v>117</v>
      </c>
      <c r="C145" s="16" t="s">
        <v>72</v>
      </c>
      <c r="D145" s="16" t="s">
        <v>38</v>
      </c>
      <c r="E145" s="16"/>
      <c r="F145" s="16"/>
      <c r="G145" s="17">
        <v>9250657.5</v>
      </c>
      <c r="H145" s="6">
        <f>H146</f>
        <v>5556.5</v>
      </c>
      <c r="I145" s="17">
        <v>14634757.5</v>
      </c>
      <c r="J145" s="6">
        <v>12969</v>
      </c>
      <c r="K145" s="6">
        <v>1296.9000000000001</v>
      </c>
      <c r="L145" s="17">
        <v>13490200</v>
      </c>
    </row>
    <row r="146" spans="1:12" ht="126" x14ac:dyDescent="0.25">
      <c r="A146" s="49" t="s">
        <v>296</v>
      </c>
      <c r="B146" s="20" t="s">
        <v>117</v>
      </c>
      <c r="C146" s="20" t="s">
        <v>72</v>
      </c>
      <c r="D146" s="20" t="s">
        <v>38</v>
      </c>
      <c r="E146" s="20" t="s">
        <v>345</v>
      </c>
      <c r="F146" s="20"/>
      <c r="G146" s="21">
        <v>1665757.5</v>
      </c>
      <c r="H146" s="7">
        <f>H147</f>
        <v>5556.5</v>
      </c>
      <c r="I146" s="21">
        <v>1665757.5</v>
      </c>
      <c r="J146" s="7">
        <v>12969</v>
      </c>
      <c r="K146" s="7">
        <v>1296.9000000000001</v>
      </c>
      <c r="L146" s="21">
        <v>10208057.4</v>
      </c>
    </row>
    <row r="147" spans="1:12" ht="157.5" x14ac:dyDescent="0.25">
      <c r="A147" s="34" t="s">
        <v>297</v>
      </c>
      <c r="B147" s="23" t="s">
        <v>117</v>
      </c>
      <c r="C147" s="23" t="s">
        <v>72</v>
      </c>
      <c r="D147" s="23" t="s">
        <v>38</v>
      </c>
      <c r="E147" s="23" t="s">
        <v>345</v>
      </c>
      <c r="F147" s="23" t="s">
        <v>94</v>
      </c>
      <c r="G147" s="24">
        <v>1665757.5</v>
      </c>
      <c r="H147" s="8">
        <v>5556.5</v>
      </c>
      <c r="I147" s="24">
        <v>1665757.5</v>
      </c>
      <c r="J147" s="8">
        <v>12969</v>
      </c>
      <c r="K147" s="8">
        <v>1296.9000000000001</v>
      </c>
      <c r="L147" s="24">
        <v>1008830.6</v>
      </c>
    </row>
    <row r="148" spans="1:12" ht="63" x14ac:dyDescent="0.25">
      <c r="A148" s="18" t="s">
        <v>339</v>
      </c>
      <c r="B148" s="16" t="s">
        <v>121</v>
      </c>
      <c r="C148" s="16"/>
      <c r="D148" s="16"/>
      <c r="E148" s="16"/>
      <c r="F148" s="16"/>
      <c r="G148" s="17">
        <v>725468387.25</v>
      </c>
      <c r="H148" s="6">
        <f>H149+H227</f>
        <v>723575.91274000006</v>
      </c>
      <c r="I148" s="6">
        <f t="shared" ref="I148:K148" si="31">I149+I227</f>
        <v>686381858.81000006</v>
      </c>
      <c r="J148" s="6">
        <f t="shared" si="31"/>
        <v>746795.13777999999</v>
      </c>
      <c r="K148" s="6">
        <f t="shared" si="31"/>
        <v>698610.27579999994</v>
      </c>
      <c r="L148" s="24">
        <v>2957828.2</v>
      </c>
    </row>
    <row r="149" spans="1:12" ht="15.75" x14ac:dyDescent="0.25">
      <c r="A149" s="18" t="s">
        <v>122</v>
      </c>
      <c r="B149" s="16" t="s">
        <v>121</v>
      </c>
      <c r="C149" s="16" t="s">
        <v>54</v>
      </c>
      <c r="D149" s="16" t="s">
        <v>13</v>
      </c>
      <c r="E149" s="16"/>
      <c r="F149" s="16"/>
      <c r="G149" s="17">
        <v>692724476.67999995</v>
      </c>
      <c r="H149" s="6">
        <f>H150+H163+H202+H206+H212</f>
        <v>682199.97000000009</v>
      </c>
      <c r="I149" s="6">
        <f t="shared" ref="I149:K149" si="32">I150+I163+I202+I206+I212</f>
        <v>647597180.88000011</v>
      </c>
      <c r="J149" s="6">
        <f t="shared" si="32"/>
        <v>703863.67935999995</v>
      </c>
      <c r="K149" s="6">
        <f t="shared" si="32"/>
        <v>655676.61737999995</v>
      </c>
      <c r="L149" s="17">
        <v>12969000</v>
      </c>
    </row>
    <row r="150" spans="1:12" ht="15.75" x14ac:dyDescent="0.25">
      <c r="A150" s="18" t="s">
        <v>123</v>
      </c>
      <c r="B150" s="16" t="s">
        <v>121</v>
      </c>
      <c r="C150" s="16" t="s">
        <v>54</v>
      </c>
      <c r="D150" s="16" t="s">
        <v>12</v>
      </c>
      <c r="E150" s="16"/>
      <c r="F150" s="16"/>
      <c r="G150" s="17">
        <v>157065494.56999999</v>
      </c>
      <c r="H150" s="6">
        <f>H151+H153+H155+H157+H161</f>
        <v>146332.29</v>
      </c>
      <c r="I150" s="6">
        <f t="shared" ref="I150:K150" si="33">I151+I153+I155+I157+I161</f>
        <v>129302078.29000001</v>
      </c>
      <c r="J150" s="6">
        <f t="shared" si="33"/>
        <v>146127</v>
      </c>
      <c r="K150" s="6">
        <f t="shared" si="33"/>
        <v>146127</v>
      </c>
      <c r="L150" s="17">
        <v>12969000</v>
      </c>
    </row>
    <row r="151" spans="1:12" ht="157.5" x14ac:dyDescent="0.25">
      <c r="A151" s="49" t="s">
        <v>298</v>
      </c>
      <c r="B151" s="20" t="s">
        <v>121</v>
      </c>
      <c r="C151" s="20" t="s">
        <v>54</v>
      </c>
      <c r="D151" s="20" t="s">
        <v>12</v>
      </c>
      <c r="E151" s="20" t="s">
        <v>124</v>
      </c>
      <c r="F151" s="20"/>
      <c r="G151" s="21">
        <v>74731500</v>
      </c>
      <c r="H151" s="7">
        <f t="shared" ref="H151:H207" si="34">G151/1000</f>
        <v>74731.5</v>
      </c>
      <c r="I151" s="21">
        <v>76480900</v>
      </c>
      <c r="J151" s="7">
        <f t="shared" ref="J151:J207" si="35">I151/1000</f>
        <v>76480.899999999994</v>
      </c>
      <c r="K151" s="7">
        <f t="shared" ref="K151:K201" si="36">L159/1000</f>
        <v>76480.899999999994</v>
      </c>
      <c r="L151" s="21"/>
    </row>
    <row r="152" spans="1:12" ht="220.5" x14ac:dyDescent="0.25">
      <c r="A152" s="34" t="s">
        <v>299</v>
      </c>
      <c r="B152" s="23" t="s">
        <v>121</v>
      </c>
      <c r="C152" s="23" t="s">
        <v>54</v>
      </c>
      <c r="D152" s="23" t="s">
        <v>12</v>
      </c>
      <c r="E152" s="23" t="s">
        <v>124</v>
      </c>
      <c r="F152" s="23" t="s">
        <v>125</v>
      </c>
      <c r="G152" s="24">
        <v>74731500</v>
      </c>
      <c r="H152" s="8">
        <f t="shared" si="34"/>
        <v>74731.5</v>
      </c>
      <c r="I152" s="24">
        <v>76480900</v>
      </c>
      <c r="J152" s="8">
        <f t="shared" si="35"/>
        <v>76480.899999999994</v>
      </c>
      <c r="K152" s="8">
        <f t="shared" si="36"/>
        <v>76480.899999999994</v>
      </c>
      <c r="L152" s="24"/>
    </row>
    <row r="153" spans="1:12" ht="63" x14ac:dyDescent="0.25">
      <c r="A153" s="19" t="s">
        <v>22</v>
      </c>
      <c r="B153" s="20" t="s">
        <v>121</v>
      </c>
      <c r="C153" s="20" t="s">
        <v>54</v>
      </c>
      <c r="D153" s="20" t="s">
        <v>12</v>
      </c>
      <c r="E153" s="20" t="s">
        <v>126</v>
      </c>
      <c r="F153" s="20"/>
      <c r="G153" s="21">
        <v>69646090</v>
      </c>
      <c r="H153" s="7">
        <f t="shared" si="34"/>
        <v>69646.09</v>
      </c>
      <c r="I153" s="21">
        <v>48980215.43</v>
      </c>
      <c r="J153" s="7">
        <v>69646.100000000006</v>
      </c>
      <c r="K153" s="7">
        <v>69646.100000000006</v>
      </c>
      <c r="L153" s="21">
        <v>12969000</v>
      </c>
    </row>
    <row r="154" spans="1:12" ht="110.25" x14ac:dyDescent="0.25">
      <c r="A154" s="22" t="s">
        <v>127</v>
      </c>
      <c r="B154" s="23" t="s">
        <v>121</v>
      </c>
      <c r="C154" s="23" t="s">
        <v>54</v>
      </c>
      <c r="D154" s="23" t="s">
        <v>12</v>
      </c>
      <c r="E154" s="23" t="s">
        <v>126</v>
      </c>
      <c r="F154" s="23" t="s">
        <v>125</v>
      </c>
      <c r="G154" s="24">
        <v>69646090</v>
      </c>
      <c r="H154" s="8">
        <f t="shared" si="34"/>
        <v>69646.09</v>
      </c>
      <c r="I154" s="24">
        <v>48980215.43</v>
      </c>
      <c r="J154" s="8">
        <v>69646.100000000006</v>
      </c>
      <c r="K154" s="8">
        <v>69646.100000000006</v>
      </c>
      <c r="L154" s="24">
        <v>12969000</v>
      </c>
    </row>
    <row r="155" spans="1:12" ht="31.5" x14ac:dyDescent="0.25">
      <c r="A155" s="19" t="s">
        <v>31</v>
      </c>
      <c r="B155" s="20" t="s">
        <v>121</v>
      </c>
      <c r="C155" s="20" t="s">
        <v>54</v>
      </c>
      <c r="D155" s="20" t="s">
        <v>12</v>
      </c>
      <c r="E155" s="20" t="s">
        <v>128</v>
      </c>
      <c r="F155" s="20"/>
      <c r="G155" s="21">
        <v>1652992.9</v>
      </c>
      <c r="H155" s="7">
        <v>500</v>
      </c>
      <c r="I155" s="21"/>
      <c r="J155" s="7">
        <f t="shared" si="35"/>
        <v>0</v>
      </c>
      <c r="K155" s="7">
        <f>L161/1000</f>
        <v>0</v>
      </c>
      <c r="L155" s="24"/>
    </row>
    <row r="156" spans="1:12" ht="78.75" x14ac:dyDescent="0.25">
      <c r="A156" s="22" t="s">
        <v>129</v>
      </c>
      <c r="B156" s="23" t="s">
        <v>121</v>
      </c>
      <c r="C156" s="23" t="s">
        <v>54</v>
      </c>
      <c r="D156" s="23" t="s">
        <v>12</v>
      </c>
      <c r="E156" s="23" t="s">
        <v>128</v>
      </c>
      <c r="F156" s="23" t="s">
        <v>125</v>
      </c>
      <c r="G156" s="24">
        <v>1652992.9</v>
      </c>
      <c r="H156" s="8">
        <v>500</v>
      </c>
      <c r="I156" s="24"/>
      <c r="J156" s="8">
        <v>0</v>
      </c>
      <c r="K156" s="8">
        <f>L162/1000</f>
        <v>0</v>
      </c>
      <c r="L156" s="17">
        <v>696306560.01999998</v>
      </c>
    </row>
    <row r="157" spans="1:12" ht="63" x14ac:dyDescent="0.25">
      <c r="A157" s="19" t="s">
        <v>130</v>
      </c>
      <c r="B157" s="20" t="s">
        <v>121</v>
      </c>
      <c r="C157" s="20" t="s">
        <v>54</v>
      </c>
      <c r="D157" s="20" t="s">
        <v>12</v>
      </c>
      <c r="E157" s="20" t="s">
        <v>131</v>
      </c>
      <c r="F157" s="20"/>
      <c r="G157" s="21">
        <v>2021503.69</v>
      </c>
      <c r="H157" s="7">
        <v>584.6</v>
      </c>
      <c r="I157" s="21">
        <v>1566151.86</v>
      </c>
      <c r="J157" s="7">
        <v>0</v>
      </c>
      <c r="K157" s="7">
        <f>L163/1000</f>
        <v>0</v>
      </c>
      <c r="L157" s="17">
        <v>657788477.37</v>
      </c>
    </row>
    <row r="158" spans="1:12" ht="126" x14ac:dyDescent="0.25">
      <c r="A158" s="22" t="s">
        <v>132</v>
      </c>
      <c r="B158" s="23" t="s">
        <v>121</v>
      </c>
      <c r="C158" s="23" t="s">
        <v>54</v>
      </c>
      <c r="D158" s="23" t="s">
        <v>12</v>
      </c>
      <c r="E158" s="23" t="s">
        <v>131</v>
      </c>
      <c r="F158" s="23" t="s">
        <v>125</v>
      </c>
      <c r="G158" s="24">
        <v>2021503.69</v>
      </c>
      <c r="H158" s="8">
        <v>584.6</v>
      </c>
      <c r="I158" s="24">
        <v>1566151.86</v>
      </c>
      <c r="J158" s="8">
        <v>0</v>
      </c>
      <c r="K158" s="8">
        <f>L164/1000</f>
        <v>0</v>
      </c>
      <c r="L158" s="17">
        <v>124631083.43000001</v>
      </c>
    </row>
    <row r="159" spans="1:12" ht="31.5" x14ac:dyDescent="0.25">
      <c r="A159" s="19" t="s">
        <v>133</v>
      </c>
      <c r="B159" s="20" t="s">
        <v>121</v>
      </c>
      <c r="C159" s="20" t="s">
        <v>54</v>
      </c>
      <c r="D159" s="20" t="s">
        <v>12</v>
      </c>
      <c r="E159" s="20" t="s">
        <v>134</v>
      </c>
      <c r="F159" s="20"/>
      <c r="G159" s="21">
        <v>5542000</v>
      </c>
      <c r="H159" s="7">
        <v>0</v>
      </c>
      <c r="I159" s="21"/>
      <c r="J159" s="7">
        <v>2000</v>
      </c>
      <c r="K159" s="7">
        <v>0</v>
      </c>
      <c r="L159" s="21">
        <v>76480900</v>
      </c>
    </row>
    <row r="160" spans="1:12" ht="94.5" x14ac:dyDescent="0.25">
      <c r="A160" s="22" t="s">
        <v>135</v>
      </c>
      <c r="B160" s="23" t="s">
        <v>121</v>
      </c>
      <c r="C160" s="23" t="s">
        <v>54</v>
      </c>
      <c r="D160" s="23" t="s">
        <v>12</v>
      </c>
      <c r="E160" s="23" t="s">
        <v>134</v>
      </c>
      <c r="F160" s="23" t="s">
        <v>125</v>
      </c>
      <c r="G160" s="24">
        <v>5542000</v>
      </c>
      <c r="H160" s="8">
        <v>0</v>
      </c>
      <c r="I160" s="24"/>
      <c r="J160" s="8">
        <v>2000</v>
      </c>
      <c r="K160" s="8">
        <f>L166/1000</f>
        <v>0</v>
      </c>
      <c r="L160" s="24">
        <v>76480900</v>
      </c>
    </row>
    <row r="161" spans="1:12" ht="78.75" x14ac:dyDescent="0.25">
      <c r="A161" s="19" t="s">
        <v>139</v>
      </c>
      <c r="B161" s="20" t="s">
        <v>121</v>
      </c>
      <c r="C161" s="20" t="s">
        <v>54</v>
      </c>
      <c r="D161" s="20" t="s">
        <v>12</v>
      </c>
      <c r="E161" s="20" t="s">
        <v>140</v>
      </c>
      <c r="F161" s="20"/>
      <c r="G161" s="21">
        <v>1015737.98</v>
      </c>
      <c r="H161" s="7">
        <v>870.1</v>
      </c>
      <c r="I161" s="21">
        <v>2274811</v>
      </c>
      <c r="J161" s="7">
        <v>0</v>
      </c>
      <c r="K161" s="7">
        <v>0</v>
      </c>
      <c r="L161" s="21"/>
    </row>
    <row r="162" spans="1:12" ht="126" x14ac:dyDescent="0.25">
      <c r="A162" s="22" t="s">
        <v>141</v>
      </c>
      <c r="B162" s="23" t="s">
        <v>121</v>
      </c>
      <c r="C162" s="23" t="s">
        <v>54</v>
      </c>
      <c r="D162" s="23" t="s">
        <v>12</v>
      </c>
      <c r="E162" s="23" t="s">
        <v>140</v>
      </c>
      <c r="F162" s="23" t="s">
        <v>125</v>
      </c>
      <c r="G162" s="24">
        <v>1015737.98</v>
      </c>
      <c r="H162" s="8">
        <v>870.1</v>
      </c>
      <c r="I162" s="24">
        <v>2274811</v>
      </c>
      <c r="J162" s="8">
        <v>0</v>
      </c>
      <c r="K162" s="8">
        <v>0</v>
      </c>
      <c r="L162" s="24"/>
    </row>
    <row r="163" spans="1:12" ht="15.75" x14ac:dyDescent="0.25">
      <c r="A163" s="18" t="s">
        <v>142</v>
      </c>
      <c r="B163" s="16" t="s">
        <v>121</v>
      </c>
      <c r="C163" s="16" t="s">
        <v>54</v>
      </c>
      <c r="D163" s="16" t="s">
        <v>35</v>
      </c>
      <c r="E163" s="16"/>
      <c r="F163" s="16"/>
      <c r="G163" s="17">
        <v>498062436.55000001</v>
      </c>
      <c r="H163" s="6">
        <f>H164+H166+H168+H170+H172+H174+H176+H178+H180+H182+H184+H186+H188+H190+H192+H194+H196+H198+H200</f>
        <v>507724.69999999995</v>
      </c>
      <c r="I163" s="6">
        <f t="shared" ref="I163:K163" si="37">I164+I166+I168+I170+I172+I174+I176+I178+I180+I182+I184+I186+I188+I190+I192+I194+I196+I198+I200</f>
        <v>484772691.01000005</v>
      </c>
      <c r="J163" s="6">
        <f t="shared" si="37"/>
        <v>528475.67935999995</v>
      </c>
      <c r="K163" s="6">
        <f t="shared" si="37"/>
        <v>480190.01737999998</v>
      </c>
      <c r="L163" s="21"/>
    </row>
    <row r="164" spans="1:12" ht="78.75" x14ac:dyDescent="0.25">
      <c r="A164" s="19" t="s">
        <v>143</v>
      </c>
      <c r="B164" s="20" t="s">
        <v>121</v>
      </c>
      <c r="C164" s="20" t="s">
        <v>54</v>
      </c>
      <c r="D164" s="20" t="s">
        <v>35</v>
      </c>
      <c r="E164" s="20" t="s">
        <v>144</v>
      </c>
      <c r="F164" s="20"/>
      <c r="G164" s="21">
        <v>24256260</v>
      </c>
      <c r="H164" s="7">
        <v>24373.4</v>
      </c>
      <c r="I164" s="21">
        <v>24373440</v>
      </c>
      <c r="J164" s="7">
        <v>24373.4</v>
      </c>
      <c r="K164" s="7">
        <v>0</v>
      </c>
      <c r="L164" s="24"/>
    </row>
    <row r="165" spans="1:12" ht="126" x14ac:dyDescent="0.25">
      <c r="A165" s="22" t="s">
        <v>145</v>
      </c>
      <c r="B165" s="23" t="s">
        <v>121</v>
      </c>
      <c r="C165" s="23" t="s">
        <v>54</v>
      </c>
      <c r="D165" s="23" t="s">
        <v>35</v>
      </c>
      <c r="E165" s="23" t="s">
        <v>144</v>
      </c>
      <c r="F165" s="23" t="s">
        <v>125</v>
      </c>
      <c r="G165" s="24">
        <v>24256260</v>
      </c>
      <c r="H165" s="8">
        <v>24373.4</v>
      </c>
      <c r="I165" s="24">
        <v>24373440</v>
      </c>
      <c r="J165" s="8">
        <f t="shared" si="35"/>
        <v>24373.439999999999</v>
      </c>
      <c r="K165" s="8">
        <v>0</v>
      </c>
      <c r="L165" s="21"/>
    </row>
    <row r="166" spans="1:12" ht="157.5" x14ac:dyDescent="0.25">
      <c r="A166" s="49" t="s">
        <v>302</v>
      </c>
      <c r="B166" s="20" t="s">
        <v>121</v>
      </c>
      <c r="C166" s="20" t="s">
        <v>54</v>
      </c>
      <c r="D166" s="20" t="s">
        <v>35</v>
      </c>
      <c r="E166" s="20" t="s">
        <v>146</v>
      </c>
      <c r="F166" s="20"/>
      <c r="G166" s="21">
        <v>1875817.44</v>
      </c>
      <c r="H166" s="7">
        <v>1884.9</v>
      </c>
      <c r="I166" s="21">
        <v>1884879.36</v>
      </c>
      <c r="J166" s="7">
        <f t="shared" si="35"/>
        <v>1884.8793600000001</v>
      </c>
      <c r="K166" s="7">
        <v>0</v>
      </c>
      <c r="L166" s="24"/>
    </row>
    <row r="167" spans="1:12" ht="204.75" x14ac:dyDescent="0.25">
      <c r="A167" s="34" t="s">
        <v>301</v>
      </c>
      <c r="B167" s="23" t="s">
        <v>121</v>
      </c>
      <c r="C167" s="23" t="s">
        <v>54</v>
      </c>
      <c r="D167" s="23" t="s">
        <v>35</v>
      </c>
      <c r="E167" s="23" t="s">
        <v>146</v>
      </c>
      <c r="F167" s="23" t="s">
        <v>125</v>
      </c>
      <c r="G167" s="24">
        <v>1875817.44</v>
      </c>
      <c r="H167" s="8">
        <v>1884.9</v>
      </c>
      <c r="I167" s="24">
        <v>1884879.36</v>
      </c>
      <c r="J167" s="8">
        <v>1884.9</v>
      </c>
      <c r="K167" s="8">
        <v>0</v>
      </c>
      <c r="L167" s="21"/>
    </row>
    <row r="168" spans="1:12" ht="192" customHeight="1" x14ac:dyDescent="0.25">
      <c r="A168" s="49" t="s">
        <v>298</v>
      </c>
      <c r="B168" s="20" t="s">
        <v>121</v>
      </c>
      <c r="C168" s="20" t="s">
        <v>54</v>
      </c>
      <c r="D168" s="20" t="s">
        <v>35</v>
      </c>
      <c r="E168" s="20" t="s">
        <v>124</v>
      </c>
      <c r="F168" s="20"/>
      <c r="G168" s="21">
        <v>298167908.13999999</v>
      </c>
      <c r="H168" s="7">
        <v>313965.3</v>
      </c>
      <c r="I168" s="21">
        <v>313965270.62</v>
      </c>
      <c r="J168" s="7">
        <v>336170.2</v>
      </c>
      <c r="K168" s="7">
        <f t="shared" si="36"/>
        <v>336170.21737999999</v>
      </c>
      <c r="L168" s="24"/>
    </row>
    <row r="169" spans="1:12" ht="220.5" x14ac:dyDescent="0.25">
      <c r="A169" s="34" t="s">
        <v>299</v>
      </c>
      <c r="B169" s="23" t="s">
        <v>121</v>
      </c>
      <c r="C169" s="23" t="s">
        <v>54</v>
      </c>
      <c r="D169" s="23" t="s">
        <v>35</v>
      </c>
      <c r="E169" s="23" t="s">
        <v>124</v>
      </c>
      <c r="F169" s="23" t="s">
        <v>125</v>
      </c>
      <c r="G169" s="24">
        <v>298167908.13999999</v>
      </c>
      <c r="H169" s="8">
        <v>313965.3</v>
      </c>
      <c r="I169" s="24">
        <v>313965270.62</v>
      </c>
      <c r="J169" s="8">
        <v>336170.2</v>
      </c>
      <c r="K169" s="8">
        <f t="shared" si="36"/>
        <v>336170.21737999999</v>
      </c>
      <c r="L169" s="21"/>
    </row>
    <row r="170" spans="1:12" ht="63" x14ac:dyDescent="0.25">
      <c r="A170" s="19" t="s">
        <v>22</v>
      </c>
      <c r="B170" s="20" t="s">
        <v>121</v>
      </c>
      <c r="C170" s="20" t="s">
        <v>54</v>
      </c>
      <c r="D170" s="20" t="s">
        <v>35</v>
      </c>
      <c r="E170" s="20" t="s">
        <v>126</v>
      </c>
      <c r="F170" s="20"/>
      <c r="G170" s="21">
        <v>134724291.28999999</v>
      </c>
      <c r="H170" s="7">
        <v>134724.29999999999</v>
      </c>
      <c r="I170" s="21">
        <v>115596250.5</v>
      </c>
      <c r="J170" s="7">
        <v>134724.29999999999</v>
      </c>
      <c r="K170" s="7">
        <v>134724.29999999999</v>
      </c>
      <c r="L170" s="24"/>
    </row>
    <row r="171" spans="1:12" ht="110.25" x14ac:dyDescent="0.25">
      <c r="A171" s="22" t="s">
        <v>127</v>
      </c>
      <c r="B171" s="23" t="s">
        <v>121</v>
      </c>
      <c r="C171" s="23" t="s">
        <v>54</v>
      </c>
      <c r="D171" s="23" t="s">
        <v>35</v>
      </c>
      <c r="E171" s="23" t="s">
        <v>126</v>
      </c>
      <c r="F171" s="23" t="s">
        <v>125</v>
      </c>
      <c r="G171" s="24">
        <v>134724291.28999999</v>
      </c>
      <c r="H171" s="8">
        <f t="shared" si="34"/>
        <v>134724.29128999999</v>
      </c>
      <c r="I171" s="24">
        <v>115596250.5</v>
      </c>
      <c r="J171" s="8">
        <v>134724.29999999999</v>
      </c>
      <c r="K171" s="8">
        <v>134724.29999999999</v>
      </c>
      <c r="L171" s="17">
        <v>499630586.30000001</v>
      </c>
    </row>
    <row r="172" spans="1:12" ht="31.5" x14ac:dyDescent="0.25">
      <c r="A172" s="19" t="s">
        <v>31</v>
      </c>
      <c r="B172" s="20" t="s">
        <v>121</v>
      </c>
      <c r="C172" s="20" t="s">
        <v>54</v>
      </c>
      <c r="D172" s="20" t="s">
        <v>35</v>
      </c>
      <c r="E172" s="20" t="s">
        <v>128</v>
      </c>
      <c r="F172" s="20"/>
      <c r="G172" s="21">
        <v>6467465.75</v>
      </c>
      <c r="H172" s="7">
        <v>1000</v>
      </c>
      <c r="I172" s="21"/>
      <c r="J172" s="7">
        <f t="shared" si="35"/>
        <v>0</v>
      </c>
      <c r="K172" s="7">
        <f t="shared" si="36"/>
        <v>0</v>
      </c>
      <c r="L172" s="21">
        <v>24373440</v>
      </c>
    </row>
    <row r="173" spans="1:12" ht="78.75" x14ac:dyDescent="0.25">
      <c r="A173" s="22" t="s">
        <v>129</v>
      </c>
      <c r="B173" s="23" t="s">
        <v>121</v>
      </c>
      <c r="C173" s="23" t="s">
        <v>54</v>
      </c>
      <c r="D173" s="23" t="s">
        <v>35</v>
      </c>
      <c r="E173" s="23" t="s">
        <v>128</v>
      </c>
      <c r="F173" s="23" t="s">
        <v>125</v>
      </c>
      <c r="G173" s="24">
        <v>6467465.75</v>
      </c>
      <c r="H173" s="8">
        <v>1000</v>
      </c>
      <c r="I173" s="24"/>
      <c r="J173" s="8">
        <f t="shared" si="35"/>
        <v>0</v>
      </c>
      <c r="K173" s="8">
        <f t="shared" si="36"/>
        <v>0</v>
      </c>
      <c r="L173" s="24">
        <v>24373440</v>
      </c>
    </row>
    <row r="174" spans="1:12" ht="63" x14ac:dyDescent="0.25">
      <c r="A174" s="19" t="s">
        <v>130</v>
      </c>
      <c r="B174" s="20" t="s">
        <v>121</v>
      </c>
      <c r="C174" s="20" t="s">
        <v>54</v>
      </c>
      <c r="D174" s="20" t="s">
        <v>35</v>
      </c>
      <c r="E174" s="20" t="s">
        <v>131</v>
      </c>
      <c r="F174" s="20"/>
      <c r="G174" s="21">
        <v>504166.79</v>
      </c>
      <c r="H174" s="7">
        <v>2000</v>
      </c>
      <c r="I174" s="21"/>
      <c r="J174" s="7">
        <v>5124</v>
      </c>
      <c r="K174" s="7">
        <f t="shared" si="36"/>
        <v>0</v>
      </c>
      <c r="L174" s="21">
        <v>1884879.36</v>
      </c>
    </row>
    <row r="175" spans="1:12" ht="126" x14ac:dyDescent="0.25">
      <c r="A175" s="22" t="s">
        <v>132</v>
      </c>
      <c r="B175" s="23" t="s">
        <v>121</v>
      </c>
      <c r="C175" s="23" t="s">
        <v>54</v>
      </c>
      <c r="D175" s="23" t="s">
        <v>35</v>
      </c>
      <c r="E175" s="23" t="s">
        <v>131</v>
      </c>
      <c r="F175" s="23" t="s">
        <v>125</v>
      </c>
      <c r="G175" s="24">
        <v>504166.79</v>
      </c>
      <c r="H175" s="8">
        <v>2000</v>
      </c>
      <c r="I175" s="24"/>
      <c r="J175" s="8">
        <v>5124</v>
      </c>
      <c r="K175" s="8">
        <f t="shared" si="36"/>
        <v>0</v>
      </c>
      <c r="L175" s="24">
        <v>1884879.36</v>
      </c>
    </row>
    <row r="176" spans="1:12" ht="31.5" x14ac:dyDescent="0.25">
      <c r="A176" s="19" t="s">
        <v>147</v>
      </c>
      <c r="B176" s="20" t="s">
        <v>121</v>
      </c>
      <c r="C176" s="20" t="s">
        <v>54</v>
      </c>
      <c r="D176" s="20" t="s">
        <v>35</v>
      </c>
      <c r="E176" s="20" t="s">
        <v>148</v>
      </c>
      <c r="F176" s="20"/>
      <c r="G176" s="21">
        <v>2577319.59</v>
      </c>
      <c r="H176" s="7">
        <v>2085</v>
      </c>
      <c r="I176" s="21">
        <v>2061855.67</v>
      </c>
      <c r="J176" s="7">
        <v>0</v>
      </c>
      <c r="K176" s="7">
        <v>0</v>
      </c>
      <c r="L176" s="21">
        <v>336170217.38</v>
      </c>
    </row>
    <row r="177" spans="1:12" ht="78.75" x14ac:dyDescent="0.25">
      <c r="A177" s="22" t="s">
        <v>149</v>
      </c>
      <c r="B177" s="23" t="s">
        <v>121</v>
      </c>
      <c r="C177" s="23" t="s">
        <v>54</v>
      </c>
      <c r="D177" s="23" t="s">
        <v>35</v>
      </c>
      <c r="E177" s="23" t="s">
        <v>148</v>
      </c>
      <c r="F177" s="23" t="s">
        <v>125</v>
      </c>
      <c r="G177" s="24">
        <v>2577319.59</v>
      </c>
      <c r="H177" s="8">
        <v>2085</v>
      </c>
      <c r="I177" s="24">
        <v>2061855.67</v>
      </c>
      <c r="J177" s="8">
        <v>0</v>
      </c>
      <c r="K177" s="8">
        <v>0</v>
      </c>
      <c r="L177" s="24">
        <v>336170217.38</v>
      </c>
    </row>
    <row r="178" spans="1:12" ht="31.5" x14ac:dyDescent="0.25">
      <c r="A178" s="19" t="s">
        <v>150</v>
      </c>
      <c r="B178" s="20" t="s">
        <v>121</v>
      </c>
      <c r="C178" s="20" t="s">
        <v>54</v>
      </c>
      <c r="D178" s="20" t="s">
        <v>35</v>
      </c>
      <c r="E178" s="20" t="s">
        <v>151</v>
      </c>
      <c r="F178" s="20"/>
      <c r="G178" s="21">
        <v>2061855.67</v>
      </c>
      <c r="H178" s="7">
        <v>1562.5</v>
      </c>
      <c r="I178" s="21">
        <v>2061855.67</v>
      </c>
      <c r="J178" s="7">
        <v>2000</v>
      </c>
      <c r="K178" s="7">
        <v>2000</v>
      </c>
      <c r="L178" s="21">
        <v>115649011.53</v>
      </c>
    </row>
    <row r="179" spans="1:12" ht="78.75" x14ac:dyDescent="0.25">
      <c r="A179" s="22" t="s">
        <v>152</v>
      </c>
      <c r="B179" s="23" t="s">
        <v>121</v>
      </c>
      <c r="C179" s="23" t="s">
        <v>54</v>
      </c>
      <c r="D179" s="23" t="s">
        <v>35</v>
      </c>
      <c r="E179" s="23" t="s">
        <v>151</v>
      </c>
      <c r="F179" s="23" t="s">
        <v>125</v>
      </c>
      <c r="G179" s="24">
        <v>2061855.67</v>
      </c>
      <c r="H179" s="8">
        <v>1562.5</v>
      </c>
      <c r="I179" s="24">
        <v>2061855.67</v>
      </c>
      <c r="J179" s="8">
        <v>2000</v>
      </c>
      <c r="K179" s="8">
        <v>2000</v>
      </c>
      <c r="L179" s="24">
        <v>115649011.53</v>
      </c>
    </row>
    <row r="180" spans="1:12" ht="15.75" x14ac:dyDescent="0.25">
      <c r="A180" s="19" t="s">
        <v>153</v>
      </c>
      <c r="B180" s="20" t="s">
        <v>121</v>
      </c>
      <c r="C180" s="20" t="s">
        <v>54</v>
      </c>
      <c r="D180" s="20" t="s">
        <v>35</v>
      </c>
      <c r="E180" s="20" t="s">
        <v>154</v>
      </c>
      <c r="F180" s="20"/>
      <c r="G180" s="21">
        <v>488960</v>
      </c>
      <c r="H180" s="7">
        <v>50</v>
      </c>
      <c r="I180" s="21"/>
      <c r="J180" s="7">
        <f t="shared" si="35"/>
        <v>0</v>
      </c>
      <c r="K180" s="7">
        <f t="shared" ref="K180:K186" si="38">L187/1000</f>
        <v>0</v>
      </c>
      <c r="L180" s="21"/>
    </row>
    <row r="181" spans="1:12" ht="78.75" x14ac:dyDescent="0.25">
      <c r="A181" s="22" t="s">
        <v>155</v>
      </c>
      <c r="B181" s="23" t="s">
        <v>121</v>
      </c>
      <c r="C181" s="23" t="s">
        <v>54</v>
      </c>
      <c r="D181" s="23" t="s">
        <v>35</v>
      </c>
      <c r="E181" s="23" t="s">
        <v>154</v>
      </c>
      <c r="F181" s="23" t="s">
        <v>125</v>
      </c>
      <c r="G181" s="24">
        <v>488960</v>
      </c>
      <c r="H181" s="8">
        <v>50</v>
      </c>
      <c r="I181" s="24"/>
      <c r="J181" s="8">
        <f t="shared" si="35"/>
        <v>0</v>
      </c>
      <c r="K181" s="8">
        <f t="shared" si="38"/>
        <v>0</v>
      </c>
      <c r="L181" s="24"/>
    </row>
    <row r="182" spans="1:12" ht="63" x14ac:dyDescent="0.25">
      <c r="A182" s="35" t="s">
        <v>303</v>
      </c>
      <c r="B182" s="20" t="s">
        <v>121</v>
      </c>
      <c r="C182" s="20" t="s">
        <v>54</v>
      </c>
      <c r="D182" s="20" t="s">
        <v>35</v>
      </c>
      <c r="E182" s="20" t="s">
        <v>156</v>
      </c>
      <c r="F182" s="20"/>
      <c r="G182" s="21">
        <v>1329329.33</v>
      </c>
      <c r="H182" s="7">
        <v>1344</v>
      </c>
      <c r="I182" s="21">
        <v>1303336</v>
      </c>
      <c r="J182" s="7">
        <v>0</v>
      </c>
      <c r="K182" s="7">
        <f t="shared" si="38"/>
        <v>0</v>
      </c>
      <c r="L182" s="21"/>
    </row>
    <row r="183" spans="1:12" ht="126" x14ac:dyDescent="0.25">
      <c r="A183" s="30" t="s">
        <v>304</v>
      </c>
      <c r="B183" s="23" t="s">
        <v>121</v>
      </c>
      <c r="C183" s="23" t="s">
        <v>54</v>
      </c>
      <c r="D183" s="23" t="s">
        <v>35</v>
      </c>
      <c r="E183" s="23" t="s">
        <v>156</v>
      </c>
      <c r="F183" s="23" t="s">
        <v>125</v>
      </c>
      <c r="G183" s="24">
        <v>1329329.33</v>
      </c>
      <c r="H183" s="8">
        <v>1344</v>
      </c>
      <c r="I183" s="24">
        <v>1303336</v>
      </c>
      <c r="J183" s="8">
        <v>0</v>
      </c>
      <c r="K183" s="8">
        <f t="shared" si="38"/>
        <v>0</v>
      </c>
      <c r="L183" s="24"/>
    </row>
    <row r="184" spans="1:12" ht="47.25" x14ac:dyDescent="0.25">
      <c r="A184" s="19" t="s">
        <v>157</v>
      </c>
      <c r="B184" s="20" t="s">
        <v>121</v>
      </c>
      <c r="C184" s="20" t="s">
        <v>54</v>
      </c>
      <c r="D184" s="20" t="s">
        <v>35</v>
      </c>
      <c r="E184" s="20" t="s">
        <v>158</v>
      </c>
      <c r="F184" s="20"/>
      <c r="G184" s="21">
        <v>1860440</v>
      </c>
      <c r="H184" s="7">
        <v>100</v>
      </c>
      <c r="I184" s="21"/>
      <c r="J184" s="7">
        <f t="shared" si="35"/>
        <v>0</v>
      </c>
      <c r="K184" s="7">
        <f t="shared" si="38"/>
        <v>0</v>
      </c>
      <c r="L184" s="21"/>
    </row>
    <row r="185" spans="1:12" ht="94.5" x14ac:dyDescent="0.25">
      <c r="A185" s="22" t="s">
        <v>159</v>
      </c>
      <c r="B185" s="23" t="s">
        <v>121</v>
      </c>
      <c r="C185" s="23" t="s">
        <v>54</v>
      </c>
      <c r="D185" s="23" t="s">
        <v>35</v>
      </c>
      <c r="E185" s="23" t="s">
        <v>158</v>
      </c>
      <c r="F185" s="23" t="s">
        <v>125</v>
      </c>
      <c r="G185" s="24">
        <v>1860440</v>
      </c>
      <c r="H185" s="8">
        <v>100</v>
      </c>
      <c r="I185" s="24"/>
      <c r="J185" s="8">
        <f t="shared" si="35"/>
        <v>0</v>
      </c>
      <c r="K185" s="8">
        <f t="shared" si="38"/>
        <v>0</v>
      </c>
      <c r="L185" s="24"/>
    </row>
    <row r="186" spans="1:12" ht="31.5" x14ac:dyDescent="0.25">
      <c r="A186" s="19" t="s">
        <v>31</v>
      </c>
      <c r="B186" s="20" t="s">
        <v>121</v>
      </c>
      <c r="C186" s="20" t="s">
        <v>54</v>
      </c>
      <c r="D186" s="20" t="s">
        <v>35</v>
      </c>
      <c r="E186" s="20" t="s">
        <v>160</v>
      </c>
      <c r="F186" s="20"/>
      <c r="G186" s="21">
        <v>161749</v>
      </c>
      <c r="H186" s="7">
        <v>50</v>
      </c>
      <c r="I186" s="21"/>
      <c r="J186" s="7">
        <f t="shared" si="35"/>
        <v>0</v>
      </c>
      <c r="K186" s="7">
        <f t="shared" si="38"/>
        <v>0</v>
      </c>
      <c r="L186" s="21">
        <v>2083333.33</v>
      </c>
    </row>
    <row r="187" spans="1:12" ht="78.75" x14ac:dyDescent="0.25">
      <c r="A187" s="22" t="s">
        <v>129</v>
      </c>
      <c r="B187" s="23" t="s">
        <v>121</v>
      </c>
      <c r="C187" s="23" t="s">
        <v>54</v>
      </c>
      <c r="D187" s="23" t="s">
        <v>35</v>
      </c>
      <c r="E187" s="23" t="s">
        <v>160</v>
      </c>
      <c r="F187" s="23" t="s">
        <v>125</v>
      </c>
      <c r="G187" s="24">
        <v>149749</v>
      </c>
      <c r="H187" s="8">
        <v>50</v>
      </c>
      <c r="I187" s="24"/>
      <c r="J187" s="8">
        <f t="shared" si="35"/>
        <v>0</v>
      </c>
      <c r="K187" s="8">
        <f t="shared" si="36"/>
        <v>0</v>
      </c>
      <c r="L187" s="21"/>
    </row>
    <row r="188" spans="1:12" ht="78.75" x14ac:dyDescent="0.25">
      <c r="A188" s="35" t="s">
        <v>305</v>
      </c>
      <c r="B188" s="20" t="s">
        <v>121</v>
      </c>
      <c r="C188" s="20" t="s">
        <v>54</v>
      </c>
      <c r="D188" s="20" t="s">
        <v>35</v>
      </c>
      <c r="E188" s="20" t="s">
        <v>161</v>
      </c>
      <c r="F188" s="20"/>
      <c r="G188" s="21">
        <v>247450</v>
      </c>
      <c r="H188" s="7">
        <v>275.7</v>
      </c>
      <c r="I188" s="21">
        <v>247450</v>
      </c>
      <c r="J188" s="7">
        <v>275.7</v>
      </c>
      <c r="K188" s="7">
        <v>275.7</v>
      </c>
      <c r="L188" s="24"/>
    </row>
    <row r="189" spans="1:12" ht="141.75" x14ac:dyDescent="0.25">
      <c r="A189" s="34" t="s">
        <v>306</v>
      </c>
      <c r="B189" s="23" t="s">
        <v>121</v>
      </c>
      <c r="C189" s="23" t="s">
        <v>54</v>
      </c>
      <c r="D189" s="23" t="s">
        <v>35</v>
      </c>
      <c r="E189" s="23" t="s">
        <v>161</v>
      </c>
      <c r="F189" s="23" t="s">
        <v>125</v>
      </c>
      <c r="G189" s="24">
        <v>247450</v>
      </c>
      <c r="H189" s="8">
        <v>275.7</v>
      </c>
      <c r="I189" s="24">
        <v>247450</v>
      </c>
      <c r="J189" s="8">
        <v>275.7</v>
      </c>
      <c r="K189" s="8">
        <v>275.7</v>
      </c>
      <c r="L189" s="21"/>
    </row>
    <row r="190" spans="1:12" ht="126" x14ac:dyDescent="0.25">
      <c r="A190" s="19" t="s">
        <v>162</v>
      </c>
      <c r="B190" s="20" t="s">
        <v>121</v>
      </c>
      <c r="C190" s="20" t="s">
        <v>54</v>
      </c>
      <c r="D190" s="20" t="s">
        <v>35</v>
      </c>
      <c r="E190" s="20" t="s">
        <v>163</v>
      </c>
      <c r="F190" s="20"/>
      <c r="G190" s="21">
        <v>170202.83</v>
      </c>
      <c r="H190" s="7">
        <v>216.3</v>
      </c>
      <c r="I190" s="21">
        <v>160804.35</v>
      </c>
      <c r="J190" s="7">
        <v>220.6</v>
      </c>
      <c r="K190" s="7">
        <v>53.2</v>
      </c>
      <c r="L190" s="24"/>
    </row>
    <row r="191" spans="1:12" ht="173.25" x14ac:dyDescent="0.25">
      <c r="A191" s="25" t="s">
        <v>164</v>
      </c>
      <c r="B191" s="23" t="s">
        <v>121</v>
      </c>
      <c r="C191" s="23" t="s">
        <v>54</v>
      </c>
      <c r="D191" s="23" t="s">
        <v>35</v>
      </c>
      <c r="E191" s="23" t="s">
        <v>163</v>
      </c>
      <c r="F191" s="23" t="s">
        <v>125</v>
      </c>
      <c r="G191" s="24">
        <v>170202.83</v>
      </c>
      <c r="H191" s="8">
        <v>216.3</v>
      </c>
      <c r="I191" s="24">
        <v>160804.35</v>
      </c>
      <c r="J191" s="8">
        <v>220.6</v>
      </c>
      <c r="K191" s="8">
        <v>53.2</v>
      </c>
      <c r="L191" s="21"/>
    </row>
    <row r="192" spans="1:12" ht="78.75" x14ac:dyDescent="0.25">
      <c r="A192" s="35" t="s">
        <v>307</v>
      </c>
      <c r="B192" s="20" t="s">
        <v>121</v>
      </c>
      <c r="C192" s="20" t="s">
        <v>54</v>
      </c>
      <c r="D192" s="20" t="s">
        <v>35</v>
      </c>
      <c r="E192" s="20" t="s">
        <v>165</v>
      </c>
      <c r="F192" s="20"/>
      <c r="G192" s="21">
        <v>191102.1</v>
      </c>
      <c r="H192" s="7">
        <v>5319.3</v>
      </c>
      <c r="I192" s="21"/>
      <c r="J192" s="7">
        <v>5319.3</v>
      </c>
      <c r="K192" s="7">
        <v>5319.3</v>
      </c>
      <c r="L192" s="24"/>
    </row>
    <row r="193" spans="1:12" ht="141.75" x14ac:dyDescent="0.25">
      <c r="A193" s="34" t="s">
        <v>308</v>
      </c>
      <c r="B193" s="23" t="s">
        <v>121</v>
      </c>
      <c r="C193" s="23" t="s">
        <v>54</v>
      </c>
      <c r="D193" s="23" t="s">
        <v>35</v>
      </c>
      <c r="E193" s="23" t="s">
        <v>165</v>
      </c>
      <c r="F193" s="23" t="s">
        <v>125</v>
      </c>
      <c r="G193" s="24">
        <v>191102.1</v>
      </c>
      <c r="H193" s="8">
        <v>5319.3</v>
      </c>
      <c r="I193" s="24"/>
      <c r="J193" s="8">
        <v>5319.3</v>
      </c>
      <c r="K193" s="8">
        <v>5319.3</v>
      </c>
      <c r="L193" s="21"/>
    </row>
    <row r="194" spans="1:12" ht="78.75" x14ac:dyDescent="0.25">
      <c r="A194" s="35" t="s">
        <v>310</v>
      </c>
      <c r="B194" s="20" t="s">
        <v>121</v>
      </c>
      <c r="C194" s="20" t="s">
        <v>54</v>
      </c>
      <c r="D194" s="20" t="s">
        <v>35</v>
      </c>
      <c r="E194" s="20" t="s">
        <v>166</v>
      </c>
      <c r="F194" s="20"/>
      <c r="G194" s="21">
        <v>17020283</v>
      </c>
      <c r="H194" s="7">
        <v>16313.9</v>
      </c>
      <c r="I194" s="21">
        <v>16080435</v>
      </c>
      <c r="J194" s="7">
        <v>16736</v>
      </c>
      <c r="K194" s="7">
        <v>0</v>
      </c>
      <c r="L194" s="24"/>
    </row>
    <row r="195" spans="1:12" ht="126" x14ac:dyDescent="0.25">
      <c r="A195" s="30" t="s">
        <v>309</v>
      </c>
      <c r="B195" s="23" t="s">
        <v>121</v>
      </c>
      <c r="C195" s="23" t="s">
        <v>54</v>
      </c>
      <c r="D195" s="23" t="s">
        <v>35</v>
      </c>
      <c r="E195" s="23" t="s">
        <v>166</v>
      </c>
      <c r="F195" s="23" t="s">
        <v>125</v>
      </c>
      <c r="G195" s="24">
        <v>17020283</v>
      </c>
      <c r="H195" s="8">
        <v>16313.9</v>
      </c>
      <c r="I195" s="24">
        <v>16080435</v>
      </c>
      <c r="J195" s="8">
        <v>16736</v>
      </c>
      <c r="K195" s="8">
        <v>0</v>
      </c>
      <c r="L195" s="24"/>
    </row>
    <row r="196" spans="1:12" ht="78.75" x14ac:dyDescent="0.25">
      <c r="A196" s="35" t="s">
        <v>311</v>
      </c>
      <c r="B196" s="20" t="s">
        <v>121</v>
      </c>
      <c r="C196" s="20" t="s">
        <v>54</v>
      </c>
      <c r="D196" s="20" t="s">
        <v>35</v>
      </c>
      <c r="E196" s="20" t="s">
        <v>167</v>
      </c>
      <c r="F196" s="20"/>
      <c r="G196" s="21">
        <v>1884746</v>
      </c>
      <c r="H196" s="7">
        <v>1368.1</v>
      </c>
      <c r="I196" s="21">
        <v>1800997</v>
      </c>
      <c r="J196" s="7">
        <v>1647.3</v>
      </c>
      <c r="K196" s="7">
        <v>1647.3</v>
      </c>
      <c r="L196" s="21">
        <v>247450</v>
      </c>
    </row>
    <row r="197" spans="1:12" ht="126" x14ac:dyDescent="0.25">
      <c r="A197" s="34" t="s">
        <v>312</v>
      </c>
      <c r="B197" s="23" t="s">
        <v>121</v>
      </c>
      <c r="C197" s="23" t="s">
        <v>54</v>
      </c>
      <c r="D197" s="23" t="s">
        <v>35</v>
      </c>
      <c r="E197" s="23" t="s">
        <v>167</v>
      </c>
      <c r="F197" s="23" t="s">
        <v>125</v>
      </c>
      <c r="G197" s="24">
        <v>1884746</v>
      </c>
      <c r="H197" s="8">
        <v>1368.1</v>
      </c>
      <c r="I197" s="24">
        <v>1800997</v>
      </c>
      <c r="J197" s="8">
        <v>1647.3</v>
      </c>
      <c r="K197" s="8">
        <v>1647.3</v>
      </c>
      <c r="L197" s="24">
        <v>247450</v>
      </c>
    </row>
    <row r="198" spans="1:12" ht="31.5" x14ac:dyDescent="0.25">
      <c r="A198" s="19" t="s">
        <v>136</v>
      </c>
      <c r="B198" s="20" t="s">
        <v>121</v>
      </c>
      <c r="C198" s="20" t="s">
        <v>54</v>
      </c>
      <c r="D198" s="20" t="s">
        <v>35</v>
      </c>
      <c r="E198" s="20" t="s">
        <v>137</v>
      </c>
      <c r="F198" s="20"/>
      <c r="G198" s="21">
        <v>395941</v>
      </c>
      <c r="H198" s="7">
        <v>50</v>
      </c>
      <c r="I198" s="21"/>
      <c r="J198" s="7">
        <f t="shared" si="35"/>
        <v>0</v>
      </c>
      <c r="K198" s="7">
        <f t="shared" si="36"/>
        <v>0</v>
      </c>
      <c r="L198" s="21">
        <v>172487.7</v>
      </c>
    </row>
    <row r="199" spans="1:12" ht="78.75" x14ac:dyDescent="0.25">
      <c r="A199" s="22" t="s">
        <v>138</v>
      </c>
      <c r="B199" s="23" t="s">
        <v>121</v>
      </c>
      <c r="C199" s="23" t="s">
        <v>54</v>
      </c>
      <c r="D199" s="23" t="s">
        <v>35</v>
      </c>
      <c r="E199" s="23" t="s">
        <v>137</v>
      </c>
      <c r="F199" s="23" t="s">
        <v>125</v>
      </c>
      <c r="G199" s="24">
        <v>395941</v>
      </c>
      <c r="H199" s="8">
        <v>50</v>
      </c>
      <c r="I199" s="24"/>
      <c r="J199" s="8">
        <f t="shared" si="35"/>
        <v>0</v>
      </c>
      <c r="K199" s="8">
        <f t="shared" si="36"/>
        <v>0</v>
      </c>
      <c r="L199" s="24">
        <v>172487.7</v>
      </c>
    </row>
    <row r="200" spans="1:12" ht="78.75" x14ac:dyDescent="0.25">
      <c r="A200" s="19" t="s">
        <v>139</v>
      </c>
      <c r="B200" s="20" t="s">
        <v>121</v>
      </c>
      <c r="C200" s="20" t="s">
        <v>54</v>
      </c>
      <c r="D200" s="20" t="s">
        <v>35</v>
      </c>
      <c r="E200" s="20" t="s">
        <v>140</v>
      </c>
      <c r="F200" s="20"/>
      <c r="G200" s="21">
        <v>3677148.62</v>
      </c>
      <c r="H200" s="7">
        <v>1042</v>
      </c>
      <c r="I200" s="21">
        <v>5236116.84</v>
      </c>
      <c r="J200" s="7">
        <v>0</v>
      </c>
      <c r="K200" s="7">
        <f t="shared" si="36"/>
        <v>0</v>
      </c>
      <c r="L200" s="21"/>
    </row>
    <row r="201" spans="1:12" ht="126" x14ac:dyDescent="0.25">
      <c r="A201" s="22" t="s">
        <v>141</v>
      </c>
      <c r="B201" s="23" t="s">
        <v>121</v>
      </c>
      <c r="C201" s="23" t="s">
        <v>54</v>
      </c>
      <c r="D201" s="23" t="s">
        <v>35</v>
      </c>
      <c r="E201" s="23" t="s">
        <v>140</v>
      </c>
      <c r="F201" s="23" t="s">
        <v>125</v>
      </c>
      <c r="G201" s="24">
        <v>3677148.62</v>
      </c>
      <c r="H201" s="8">
        <v>1042</v>
      </c>
      <c r="I201" s="24">
        <v>5236116.84</v>
      </c>
      <c r="J201" s="8">
        <v>0</v>
      </c>
      <c r="K201" s="8">
        <f t="shared" si="36"/>
        <v>0</v>
      </c>
      <c r="L201" s="24"/>
    </row>
    <row r="202" spans="1:12" ht="15.75" x14ac:dyDescent="0.25">
      <c r="A202" s="18" t="s">
        <v>168</v>
      </c>
      <c r="B202" s="16" t="s">
        <v>121</v>
      </c>
      <c r="C202" s="16" t="s">
        <v>54</v>
      </c>
      <c r="D202" s="16" t="s">
        <v>33</v>
      </c>
      <c r="E202" s="16"/>
      <c r="F202" s="16"/>
      <c r="G202" s="17">
        <v>18306700</v>
      </c>
      <c r="H202" s="6">
        <v>12001</v>
      </c>
      <c r="I202" s="17">
        <v>18306700</v>
      </c>
      <c r="J202" s="6">
        <v>12001</v>
      </c>
      <c r="K202" s="6">
        <v>12001</v>
      </c>
      <c r="L202" s="21">
        <v>17248770</v>
      </c>
    </row>
    <row r="203" spans="1:12" ht="63" x14ac:dyDescent="0.25">
      <c r="A203" s="19" t="s">
        <v>22</v>
      </c>
      <c r="B203" s="20" t="s">
        <v>121</v>
      </c>
      <c r="C203" s="20" t="s">
        <v>54</v>
      </c>
      <c r="D203" s="20" t="s">
        <v>33</v>
      </c>
      <c r="E203" s="20" t="s">
        <v>126</v>
      </c>
      <c r="F203" s="20"/>
      <c r="G203" s="21">
        <v>18306700</v>
      </c>
      <c r="H203" s="7">
        <v>12001</v>
      </c>
      <c r="I203" s="21">
        <v>18306700</v>
      </c>
      <c r="J203" s="7">
        <v>12001</v>
      </c>
      <c r="K203" s="7">
        <v>12001</v>
      </c>
      <c r="L203" s="24">
        <v>17248770</v>
      </c>
    </row>
    <row r="204" spans="1:12" ht="110.25" x14ac:dyDescent="0.25">
      <c r="A204" s="30" t="s">
        <v>127</v>
      </c>
      <c r="B204" s="23" t="s">
        <v>121</v>
      </c>
      <c r="C204" s="23" t="s">
        <v>54</v>
      </c>
      <c r="D204" s="23" t="s">
        <v>33</v>
      </c>
      <c r="E204" s="23" t="s">
        <v>126</v>
      </c>
      <c r="F204" s="23" t="s">
        <v>125</v>
      </c>
      <c r="G204" s="24">
        <v>18269960</v>
      </c>
      <c r="H204" s="8">
        <v>12000</v>
      </c>
      <c r="I204" s="24">
        <v>18266500</v>
      </c>
      <c r="J204" s="8">
        <v>12000</v>
      </c>
      <c r="K204" s="8">
        <v>12000</v>
      </c>
      <c r="L204" s="21">
        <v>1800997</v>
      </c>
    </row>
    <row r="205" spans="1:12" ht="78.75" x14ac:dyDescent="0.25">
      <c r="A205" s="22" t="s">
        <v>169</v>
      </c>
      <c r="B205" s="23" t="s">
        <v>121</v>
      </c>
      <c r="C205" s="23" t="s">
        <v>54</v>
      </c>
      <c r="D205" s="23" t="s">
        <v>33</v>
      </c>
      <c r="E205" s="23" t="s">
        <v>126</v>
      </c>
      <c r="F205" s="23" t="s">
        <v>21</v>
      </c>
      <c r="G205" s="24">
        <v>36740</v>
      </c>
      <c r="H205" s="8">
        <v>1</v>
      </c>
      <c r="I205" s="24">
        <v>40200</v>
      </c>
      <c r="J205" s="8">
        <v>1</v>
      </c>
      <c r="K205" s="8">
        <v>1</v>
      </c>
      <c r="L205" s="24">
        <v>1800997</v>
      </c>
    </row>
    <row r="206" spans="1:12" ht="15.75" x14ac:dyDescent="0.25">
      <c r="A206" s="18" t="s">
        <v>170</v>
      </c>
      <c r="B206" s="16" t="s">
        <v>121</v>
      </c>
      <c r="C206" s="16" t="s">
        <v>54</v>
      </c>
      <c r="D206" s="16" t="s">
        <v>54</v>
      </c>
      <c r="E206" s="16"/>
      <c r="F206" s="16"/>
      <c r="G206" s="17">
        <v>1772145.56</v>
      </c>
      <c r="H206" s="6">
        <f>H207+H209</f>
        <v>1372.18</v>
      </c>
      <c r="I206" s="6">
        <f t="shared" ref="I206:K206" si="39">I207+I209</f>
        <v>1690911.58</v>
      </c>
      <c r="J206" s="6">
        <f t="shared" si="39"/>
        <v>1737</v>
      </c>
      <c r="K206" s="6">
        <f t="shared" si="39"/>
        <v>1835.6</v>
      </c>
      <c r="L206" s="21"/>
    </row>
    <row r="207" spans="1:12" ht="31.5" x14ac:dyDescent="0.25">
      <c r="A207" s="19" t="s">
        <v>171</v>
      </c>
      <c r="B207" s="20" t="s">
        <v>121</v>
      </c>
      <c r="C207" s="20" t="s">
        <v>54</v>
      </c>
      <c r="D207" s="20" t="s">
        <v>54</v>
      </c>
      <c r="E207" s="20" t="s">
        <v>172</v>
      </c>
      <c r="F207" s="20"/>
      <c r="G207" s="21">
        <v>84780</v>
      </c>
      <c r="H207" s="7">
        <f t="shared" si="34"/>
        <v>84.78</v>
      </c>
      <c r="I207" s="21"/>
      <c r="J207" s="7">
        <f t="shared" si="35"/>
        <v>0</v>
      </c>
      <c r="K207" s="7">
        <v>100</v>
      </c>
      <c r="L207" s="24"/>
    </row>
    <row r="208" spans="1:12" ht="78.75" x14ac:dyDescent="0.25">
      <c r="A208" s="22" t="s">
        <v>173</v>
      </c>
      <c r="B208" s="23" t="s">
        <v>121</v>
      </c>
      <c r="C208" s="23" t="s">
        <v>54</v>
      </c>
      <c r="D208" s="23" t="s">
        <v>54</v>
      </c>
      <c r="E208" s="23" t="s">
        <v>172</v>
      </c>
      <c r="F208" s="23" t="s">
        <v>125</v>
      </c>
      <c r="G208" s="24">
        <v>84780</v>
      </c>
      <c r="H208" s="8">
        <f t="shared" ref="H208:H271" si="40">G208/1000</f>
        <v>84.78</v>
      </c>
      <c r="I208" s="24"/>
      <c r="J208" s="8">
        <f t="shared" ref="J208:J271" si="41">I208/1000</f>
        <v>0</v>
      </c>
      <c r="K208" s="8">
        <v>100</v>
      </c>
      <c r="L208" s="21"/>
    </row>
    <row r="209" spans="1:12" ht="63" x14ac:dyDescent="0.25">
      <c r="A209" s="19" t="s">
        <v>174</v>
      </c>
      <c r="B209" s="20" t="s">
        <v>121</v>
      </c>
      <c r="C209" s="20" t="s">
        <v>54</v>
      </c>
      <c r="D209" s="20" t="s">
        <v>54</v>
      </c>
      <c r="E209" s="20" t="s">
        <v>175</v>
      </c>
      <c r="F209" s="20"/>
      <c r="G209" s="21">
        <v>1687365.56</v>
      </c>
      <c r="H209" s="7">
        <f>H210+H211</f>
        <v>1287.4000000000001</v>
      </c>
      <c r="I209" s="7">
        <f t="shared" ref="I209:K209" si="42">I210+I211</f>
        <v>1690911.58</v>
      </c>
      <c r="J209" s="7">
        <f t="shared" si="42"/>
        <v>1737</v>
      </c>
      <c r="K209" s="7">
        <f t="shared" si="42"/>
        <v>1735.6</v>
      </c>
      <c r="L209" s="24"/>
    </row>
    <row r="210" spans="1:12" ht="78.75" x14ac:dyDescent="0.25">
      <c r="A210" s="22" t="s">
        <v>176</v>
      </c>
      <c r="B210" s="23" t="s">
        <v>121</v>
      </c>
      <c r="C210" s="23" t="s">
        <v>54</v>
      </c>
      <c r="D210" s="23" t="s">
        <v>54</v>
      </c>
      <c r="E210" s="23" t="s">
        <v>175</v>
      </c>
      <c r="F210" s="23" t="s">
        <v>58</v>
      </c>
      <c r="G210" s="24">
        <v>170000</v>
      </c>
      <c r="H210" s="8">
        <v>125</v>
      </c>
      <c r="I210" s="24">
        <v>170000</v>
      </c>
      <c r="J210" s="8">
        <v>177</v>
      </c>
      <c r="K210" s="8">
        <v>177</v>
      </c>
      <c r="L210" s="17">
        <v>18306700</v>
      </c>
    </row>
    <row r="211" spans="1:12" ht="110.25" x14ac:dyDescent="0.25">
      <c r="A211" s="22" t="s">
        <v>177</v>
      </c>
      <c r="B211" s="23" t="s">
        <v>121</v>
      </c>
      <c r="C211" s="23" t="s">
        <v>54</v>
      </c>
      <c r="D211" s="23" t="s">
        <v>54</v>
      </c>
      <c r="E211" s="23" t="s">
        <v>175</v>
      </c>
      <c r="F211" s="23" t="s">
        <v>125</v>
      </c>
      <c r="G211" s="24">
        <v>1517365.56</v>
      </c>
      <c r="H211" s="8">
        <v>1162.4000000000001</v>
      </c>
      <c r="I211" s="24">
        <v>1520911.58</v>
      </c>
      <c r="J211" s="8">
        <v>1560</v>
      </c>
      <c r="K211" s="8">
        <v>1558.6</v>
      </c>
      <c r="L211" s="21">
        <v>18306700</v>
      </c>
    </row>
    <row r="212" spans="1:12" ht="15.75" x14ac:dyDescent="0.25">
      <c r="A212" s="18" t="s">
        <v>178</v>
      </c>
      <c r="B212" s="16" t="s">
        <v>121</v>
      </c>
      <c r="C212" s="16" t="s">
        <v>54</v>
      </c>
      <c r="D212" s="16" t="s">
        <v>70</v>
      </c>
      <c r="E212" s="16"/>
      <c r="F212" s="16"/>
      <c r="G212" s="17">
        <v>17517700</v>
      </c>
      <c r="H212" s="6">
        <f>H213+H215+H219+H221+H225</f>
        <v>14769.8</v>
      </c>
      <c r="I212" s="6">
        <f t="shared" ref="I212:K212" si="43">I213+I215+I219+I221+I225</f>
        <v>13524800</v>
      </c>
      <c r="J212" s="6">
        <f t="shared" si="43"/>
        <v>15523</v>
      </c>
      <c r="K212" s="6">
        <f t="shared" si="43"/>
        <v>15523</v>
      </c>
      <c r="L212" s="24">
        <v>18265500</v>
      </c>
    </row>
    <row r="213" spans="1:12" ht="31.5" x14ac:dyDescent="0.25">
      <c r="A213" s="19" t="s">
        <v>31</v>
      </c>
      <c r="B213" s="20" t="s">
        <v>121</v>
      </c>
      <c r="C213" s="20" t="s">
        <v>54</v>
      </c>
      <c r="D213" s="20" t="s">
        <v>70</v>
      </c>
      <c r="E213" s="20" t="s">
        <v>128</v>
      </c>
      <c r="F213" s="20"/>
      <c r="G213" s="21">
        <v>43700</v>
      </c>
      <c r="H213" s="7">
        <v>5</v>
      </c>
      <c r="I213" s="21"/>
      <c r="J213" s="7">
        <f t="shared" si="41"/>
        <v>0</v>
      </c>
      <c r="K213" s="7">
        <f t="shared" ref="K213:K271" si="44">L221/1000</f>
        <v>0</v>
      </c>
      <c r="L213" s="24">
        <v>41200</v>
      </c>
    </row>
    <row r="214" spans="1:12" ht="78.75" x14ac:dyDescent="0.25">
      <c r="A214" s="22" t="s">
        <v>32</v>
      </c>
      <c r="B214" s="23" t="s">
        <v>121</v>
      </c>
      <c r="C214" s="23" t="s">
        <v>54</v>
      </c>
      <c r="D214" s="23" t="s">
        <v>70</v>
      </c>
      <c r="E214" s="23" t="s">
        <v>128</v>
      </c>
      <c r="F214" s="23" t="s">
        <v>19</v>
      </c>
      <c r="G214" s="24">
        <v>43700</v>
      </c>
      <c r="H214" s="8">
        <v>5</v>
      </c>
      <c r="I214" s="24"/>
      <c r="J214" s="8">
        <f t="shared" si="41"/>
        <v>0</v>
      </c>
      <c r="K214" s="8">
        <f t="shared" si="44"/>
        <v>0</v>
      </c>
      <c r="L214" s="17">
        <v>1695307.64</v>
      </c>
    </row>
    <row r="215" spans="1:12" ht="31.5" x14ac:dyDescent="0.25">
      <c r="A215" s="19" t="s">
        <v>17</v>
      </c>
      <c r="B215" s="20" t="s">
        <v>121</v>
      </c>
      <c r="C215" s="20" t="s">
        <v>54</v>
      </c>
      <c r="D215" s="20" t="s">
        <v>70</v>
      </c>
      <c r="E215" s="20" t="s">
        <v>179</v>
      </c>
      <c r="F215" s="20"/>
      <c r="G215" s="21">
        <v>539000</v>
      </c>
      <c r="H215" s="7">
        <f>H216+H217+H218</f>
        <v>258</v>
      </c>
      <c r="I215" s="7">
        <f t="shared" ref="I215:K215" si="45">I216+I217+I218</f>
        <v>336000</v>
      </c>
      <c r="J215" s="7">
        <f t="shared" si="45"/>
        <v>258</v>
      </c>
      <c r="K215" s="7">
        <f t="shared" si="45"/>
        <v>258</v>
      </c>
      <c r="L215" s="21"/>
    </row>
    <row r="216" spans="1:12" ht="126" x14ac:dyDescent="0.25">
      <c r="A216" s="22" t="s">
        <v>180</v>
      </c>
      <c r="B216" s="23" t="s">
        <v>121</v>
      </c>
      <c r="C216" s="23" t="s">
        <v>54</v>
      </c>
      <c r="D216" s="23" t="s">
        <v>70</v>
      </c>
      <c r="E216" s="23" t="s">
        <v>179</v>
      </c>
      <c r="F216" s="23" t="s">
        <v>24</v>
      </c>
      <c r="G216" s="24">
        <v>40000</v>
      </c>
      <c r="H216" s="8">
        <v>2</v>
      </c>
      <c r="I216" s="24">
        <v>12000</v>
      </c>
      <c r="J216" s="8">
        <v>2</v>
      </c>
      <c r="K216" s="8">
        <v>2</v>
      </c>
      <c r="L216" s="24"/>
    </row>
    <row r="217" spans="1:12" ht="63" x14ac:dyDescent="0.25">
      <c r="A217" s="22" t="s">
        <v>18</v>
      </c>
      <c r="B217" s="23" t="s">
        <v>121</v>
      </c>
      <c r="C217" s="23" t="s">
        <v>54</v>
      </c>
      <c r="D217" s="23" t="s">
        <v>70</v>
      </c>
      <c r="E217" s="23" t="s">
        <v>179</v>
      </c>
      <c r="F217" s="23" t="s">
        <v>19</v>
      </c>
      <c r="G217" s="24">
        <v>499000</v>
      </c>
      <c r="H217" s="8">
        <v>255</v>
      </c>
      <c r="I217" s="24">
        <v>323000</v>
      </c>
      <c r="J217" s="8">
        <v>255</v>
      </c>
      <c r="K217" s="8">
        <v>255</v>
      </c>
      <c r="L217" s="21">
        <v>1695307.64</v>
      </c>
    </row>
    <row r="218" spans="1:12" ht="47.25" x14ac:dyDescent="0.25">
      <c r="A218" s="22" t="s">
        <v>20</v>
      </c>
      <c r="B218" s="23" t="s">
        <v>121</v>
      </c>
      <c r="C218" s="23" t="s">
        <v>54</v>
      </c>
      <c r="D218" s="23" t="s">
        <v>70</v>
      </c>
      <c r="E218" s="23" t="s">
        <v>179</v>
      </c>
      <c r="F218" s="23" t="s">
        <v>21</v>
      </c>
      <c r="G218" s="24"/>
      <c r="H218" s="8">
        <v>1</v>
      </c>
      <c r="I218" s="24">
        <v>1000</v>
      </c>
      <c r="J218" s="8">
        <f t="shared" si="41"/>
        <v>1</v>
      </c>
      <c r="K218" s="8">
        <f t="shared" si="44"/>
        <v>1</v>
      </c>
      <c r="L218" s="24">
        <v>187477.37</v>
      </c>
    </row>
    <row r="219" spans="1:12" ht="63" x14ac:dyDescent="0.25">
      <c r="A219" s="19" t="s">
        <v>22</v>
      </c>
      <c r="B219" s="20" t="s">
        <v>121</v>
      </c>
      <c r="C219" s="20" t="s">
        <v>54</v>
      </c>
      <c r="D219" s="20" t="s">
        <v>70</v>
      </c>
      <c r="E219" s="20" t="s">
        <v>181</v>
      </c>
      <c r="F219" s="20"/>
      <c r="G219" s="21">
        <v>5598600</v>
      </c>
      <c r="H219" s="7">
        <v>4843.8</v>
      </c>
      <c r="I219" s="21">
        <v>4643800</v>
      </c>
      <c r="J219" s="7">
        <v>5105</v>
      </c>
      <c r="K219" s="7">
        <v>5105</v>
      </c>
      <c r="L219" s="24">
        <v>1507830.27</v>
      </c>
    </row>
    <row r="220" spans="1:12" ht="157.5" x14ac:dyDescent="0.25">
      <c r="A220" s="25" t="s">
        <v>23</v>
      </c>
      <c r="B220" s="23" t="s">
        <v>121</v>
      </c>
      <c r="C220" s="23" t="s">
        <v>54</v>
      </c>
      <c r="D220" s="23" t="s">
        <v>70</v>
      </c>
      <c r="E220" s="23" t="s">
        <v>181</v>
      </c>
      <c r="F220" s="23" t="s">
        <v>24</v>
      </c>
      <c r="G220" s="24">
        <v>5598600</v>
      </c>
      <c r="H220" s="8">
        <v>4843.8</v>
      </c>
      <c r="I220" s="24">
        <v>4643800</v>
      </c>
      <c r="J220" s="8">
        <v>5105</v>
      </c>
      <c r="K220" s="8">
        <v>5105</v>
      </c>
      <c r="L220" s="17">
        <v>13524800</v>
      </c>
    </row>
    <row r="221" spans="1:12" ht="31.5" x14ac:dyDescent="0.25">
      <c r="A221" s="19" t="s">
        <v>66</v>
      </c>
      <c r="B221" s="20" t="s">
        <v>121</v>
      </c>
      <c r="C221" s="20" t="s">
        <v>54</v>
      </c>
      <c r="D221" s="20" t="s">
        <v>70</v>
      </c>
      <c r="E221" s="20" t="s">
        <v>182</v>
      </c>
      <c r="F221" s="20"/>
      <c r="G221" s="21">
        <v>1230000</v>
      </c>
      <c r="H221" s="7">
        <f>H222+H223+H224</f>
        <v>456</v>
      </c>
      <c r="I221" s="7">
        <f t="shared" ref="I221:K221" si="46">I222+I223+I224</f>
        <v>457000</v>
      </c>
      <c r="J221" s="7">
        <f t="shared" si="46"/>
        <v>456</v>
      </c>
      <c r="K221" s="7">
        <f t="shared" si="46"/>
        <v>456</v>
      </c>
      <c r="L221" s="21"/>
    </row>
    <row r="222" spans="1:12" ht="126" x14ac:dyDescent="0.25">
      <c r="A222" s="22" t="s">
        <v>183</v>
      </c>
      <c r="B222" s="23" t="s">
        <v>121</v>
      </c>
      <c r="C222" s="23" t="s">
        <v>54</v>
      </c>
      <c r="D222" s="23" t="s">
        <v>70</v>
      </c>
      <c r="E222" s="23" t="s">
        <v>182</v>
      </c>
      <c r="F222" s="23" t="s">
        <v>24</v>
      </c>
      <c r="G222" s="24">
        <v>28000</v>
      </c>
      <c r="H222" s="8">
        <v>10</v>
      </c>
      <c r="I222" s="24">
        <v>10000</v>
      </c>
      <c r="J222" s="8">
        <f t="shared" si="41"/>
        <v>10</v>
      </c>
      <c r="K222" s="8">
        <f t="shared" si="44"/>
        <v>10</v>
      </c>
      <c r="L222" s="24"/>
    </row>
    <row r="223" spans="1:12" ht="78.75" x14ac:dyDescent="0.25">
      <c r="A223" s="22" t="s">
        <v>67</v>
      </c>
      <c r="B223" s="23" t="s">
        <v>121</v>
      </c>
      <c r="C223" s="23" t="s">
        <v>54</v>
      </c>
      <c r="D223" s="23" t="s">
        <v>70</v>
      </c>
      <c r="E223" s="23" t="s">
        <v>182</v>
      </c>
      <c r="F223" s="23" t="s">
        <v>19</v>
      </c>
      <c r="G223" s="24">
        <v>1200000</v>
      </c>
      <c r="H223" s="8">
        <v>445</v>
      </c>
      <c r="I223" s="24">
        <v>445000</v>
      </c>
      <c r="J223" s="8">
        <f t="shared" si="41"/>
        <v>445</v>
      </c>
      <c r="K223" s="8">
        <f t="shared" si="44"/>
        <v>445</v>
      </c>
      <c r="L223" s="21">
        <v>336000</v>
      </c>
    </row>
    <row r="224" spans="1:12" ht="47.25" x14ac:dyDescent="0.25">
      <c r="A224" s="22" t="s">
        <v>68</v>
      </c>
      <c r="B224" s="23" t="s">
        <v>121</v>
      </c>
      <c r="C224" s="23" t="s">
        <v>54</v>
      </c>
      <c r="D224" s="23" t="s">
        <v>70</v>
      </c>
      <c r="E224" s="23" t="s">
        <v>182</v>
      </c>
      <c r="F224" s="23" t="s">
        <v>21</v>
      </c>
      <c r="G224" s="24">
        <v>2000</v>
      </c>
      <c r="H224" s="8">
        <v>1</v>
      </c>
      <c r="I224" s="24">
        <v>2000</v>
      </c>
      <c r="J224" s="8">
        <v>1</v>
      </c>
      <c r="K224" s="8">
        <v>1</v>
      </c>
      <c r="L224" s="24">
        <v>12000</v>
      </c>
    </row>
    <row r="225" spans="1:12" ht="63" x14ac:dyDescent="0.25">
      <c r="A225" s="19" t="s">
        <v>22</v>
      </c>
      <c r="B225" s="20" t="s">
        <v>121</v>
      </c>
      <c r="C225" s="20" t="s">
        <v>54</v>
      </c>
      <c r="D225" s="20" t="s">
        <v>70</v>
      </c>
      <c r="E225" s="20" t="s">
        <v>184</v>
      </c>
      <c r="F225" s="20"/>
      <c r="G225" s="21">
        <v>10106400</v>
      </c>
      <c r="H225" s="7">
        <v>9207</v>
      </c>
      <c r="I225" s="21">
        <v>8088000</v>
      </c>
      <c r="J225" s="7">
        <v>9704</v>
      </c>
      <c r="K225" s="7">
        <v>9704</v>
      </c>
      <c r="L225" s="24">
        <v>323000</v>
      </c>
    </row>
    <row r="226" spans="1:12" ht="157.5" x14ac:dyDescent="0.25">
      <c r="A226" s="25" t="s">
        <v>23</v>
      </c>
      <c r="B226" s="23" t="s">
        <v>121</v>
      </c>
      <c r="C226" s="23" t="s">
        <v>54</v>
      </c>
      <c r="D226" s="23" t="s">
        <v>70</v>
      </c>
      <c r="E226" s="23" t="s">
        <v>184</v>
      </c>
      <c r="F226" s="23" t="s">
        <v>24</v>
      </c>
      <c r="G226" s="24">
        <v>10106400</v>
      </c>
      <c r="H226" s="8">
        <v>9207</v>
      </c>
      <c r="I226" s="24">
        <v>8088000</v>
      </c>
      <c r="J226" s="8">
        <v>9704</v>
      </c>
      <c r="K226" s="8">
        <v>9704</v>
      </c>
      <c r="L226" s="24">
        <v>1000</v>
      </c>
    </row>
    <row r="227" spans="1:12" ht="15.75" x14ac:dyDescent="0.25">
      <c r="A227" s="18" t="s">
        <v>99</v>
      </c>
      <c r="B227" s="16" t="s">
        <v>121</v>
      </c>
      <c r="C227" s="16" t="s">
        <v>72</v>
      </c>
      <c r="D227" s="16" t="s">
        <v>13</v>
      </c>
      <c r="E227" s="16"/>
      <c r="F227" s="16"/>
      <c r="G227" s="17">
        <v>32743910.57</v>
      </c>
      <c r="H227" s="6">
        <f>H228+H239</f>
        <v>41375.942739999999</v>
      </c>
      <c r="I227" s="6">
        <f t="shared" ref="I227:K227" si="47">I228+I239</f>
        <v>38784677.93</v>
      </c>
      <c r="J227" s="6">
        <f t="shared" si="47"/>
        <v>42931.458419999995</v>
      </c>
      <c r="K227" s="6">
        <f t="shared" si="47"/>
        <v>42933.658419999992</v>
      </c>
      <c r="L227" s="21">
        <v>4643800</v>
      </c>
    </row>
    <row r="228" spans="1:12" ht="15.75" x14ac:dyDescent="0.25">
      <c r="A228" s="18" t="s">
        <v>120</v>
      </c>
      <c r="B228" s="16" t="s">
        <v>121</v>
      </c>
      <c r="C228" s="16" t="s">
        <v>72</v>
      </c>
      <c r="D228" s="16" t="s">
        <v>38</v>
      </c>
      <c r="E228" s="16"/>
      <c r="F228" s="16"/>
      <c r="G228" s="17">
        <v>30199652.149999999</v>
      </c>
      <c r="H228" s="6">
        <f>H229+H232+H234+H236</f>
        <v>38831.68432</v>
      </c>
      <c r="I228" s="6">
        <f t="shared" ref="I228:K228" si="48">I229+I232+I234+I236</f>
        <v>36240419.509999998</v>
      </c>
      <c r="J228" s="6">
        <f>J229+J232+J234+J236</f>
        <v>40387.199999999997</v>
      </c>
      <c r="K228" s="6">
        <f t="shared" si="48"/>
        <v>40389.399999999994</v>
      </c>
      <c r="L228" s="24">
        <v>4643800</v>
      </c>
    </row>
    <row r="229" spans="1:12" ht="78.75" x14ac:dyDescent="0.25">
      <c r="A229" s="19" t="s">
        <v>185</v>
      </c>
      <c r="B229" s="20" t="s">
        <v>121</v>
      </c>
      <c r="C229" s="20" t="s">
        <v>72</v>
      </c>
      <c r="D229" s="20" t="s">
        <v>38</v>
      </c>
      <c r="E229" s="20" t="s">
        <v>186</v>
      </c>
      <c r="F229" s="20"/>
      <c r="G229" s="21">
        <v>7897442.0700000003</v>
      </c>
      <c r="H229" s="7">
        <f>H230+H231</f>
        <v>14357.5</v>
      </c>
      <c r="I229" s="7">
        <f t="shared" ref="I229:K229" si="49">I230+I231</f>
        <v>11398459.039999999</v>
      </c>
      <c r="J229" s="7">
        <f>J230+J231</f>
        <v>14469.8</v>
      </c>
      <c r="K229" s="7">
        <f t="shared" si="49"/>
        <v>14484.3</v>
      </c>
      <c r="L229" s="21">
        <v>457000</v>
      </c>
    </row>
    <row r="230" spans="1:12" ht="141.75" x14ac:dyDescent="0.25">
      <c r="A230" s="25" t="s">
        <v>187</v>
      </c>
      <c r="B230" s="23" t="s">
        <v>121</v>
      </c>
      <c r="C230" s="23" t="s">
        <v>72</v>
      </c>
      <c r="D230" s="23" t="s">
        <v>38</v>
      </c>
      <c r="E230" s="23" t="s">
        <v>186</v>
      </c>
      <c r="F230" s="23" t="s">
        <v>19</v>
      </c>
      <c r="G230" s="24">
        <v>39487</v>
      </c>
      <c r="H230" s="8">
        <v>57</v>
      </c>
      <c r="I230" s="24">
        <v>57000</v>
      </c>
      <c r="J230" s="8">
        <v>57</v>
      </c>
      <c r="K230" s="8">
        <v>57</v>
      </c>
      <c r="L230" s="24">
        <v>10000</v>
      </c>
    </row>
    <row r="231" spans="1:12" ht="110.25" x14ac:dyDescent="0.25">
      <c r="A231" s="22" t="s">
        <v>188</v>
      </c>
      <c r="B231" s="23" t="s">
        <v>121</v>
      </c>
      <c r="C231" s="23" t="s">
        <v>72</v>
      </c>
      <c r="D231" s="23" t="s">
        <v>38</v>
      </c>
      <c r="E231" s="23" t="s">
        <v>186</v>
      </c>
      <c r="F231" s="23" t="s">
        <v>58</v>
      </c>
      <c r="G231" s="24">
        <v>7857955.0700000003</v>
      </c>
      <c r="H231" s="8">
        <v>14300.5</v>
      </c>
      <c r="I231" s="24">
        <v>11341459.039999999</v>
      </c>
      <c r="J231" s="8">
        <v>14412.8</v>
      </c>
      <c r="K231" s="8">
        <v>14427.3</v>
      </c>
      <c r="L231" s="24">
        <v>445000</v>
      </c>
    </row>
    <row r="232" spans="1:12" ht="31.5" x14ac:dyDescent="0.25">
      <c r="A232" s="35" t="s">
        <v>314</v>
      </c>
      <c r="B232" s="20" t="s">
        <v>121</v>
      </c>
      <c r="C232" s="20" t="s">
        <v>72</v>
      </c>
      <c r="D232" s="20" t="s">
        <v>38</v>
      </c>
      <c r="E232" s="20" t="s">
        <v>189</v>
      </c>
      <c r="F232" s="20"/>
      <c r="G232" s="21">
        <v>1285571.3999999999</v>
      </c>
      <c r="H232" s="7">
        <v>1620.6</v>
      </c>
      <c r="I232" s="21">
        <v>617563.01</v>
      </c>
      <c r="J232" s="7">
        <v>1938.6</v>
      </c>
      <c r="K232" s="7">
        <v>1926.3</v>
      </c>
      <c r="L232" s="24">
        <v>2000</v>
      </c>
    </row>
    <row r="233" spans="1:12" ht="63" x14ac:dyDescent="0.25">
      <c r="A233" s="30" t="s">
        <v>313</v>
      </c>
      <c r="B233" s="23" t="s">
        <v>121</v>
      </c>
      <c r="C233" s="23" t="s">
        <v>72</v>
      </c>
      <c r="D233" s="23" t="s">
        <v>38</v>
      </c>
      <c r="E233" s="23" t="s">
        <v>189</v>
      </c>
      <c r="F233" s="23" t="s">
        <v>58</v>
      </c>
      <c r="G233" s="24">
        <v>1285571.3999999999</v>
      </c>
      <c r="H233" s="8">
        <v>1620.6</v>
      </c>
      <c r="I233" s="24">
        <v>617563.01</v>
      </c>
      <c r="J233" s="8">
        <v>1938.6</v>
      </c>
      <c r="K233" s="8">
        <v>1926.3</v>
      </c>
      <c r="L233" s="21">
        <v>8088000</v>
      </c>
    </row>
    <row r="234" spans="1:12" ht="94.5" x14ac:dyDescent="0.25">
      <c r="A234" s="35" t="s">
        <v>316</v>
      </c>
      <c r="B234" s="20" t="s">
        <v>121</v>
      </c>
      <c r="C234" s="20" t="s">
        <v>72</v>
      </c>
      <c r="D234" s="20" t="s">
        <v>38</v>
      </c>
      <c r="E234" s="20" t="s">
        <v>190</v>
      </c>
      <c r="F234" s="20"/>
      <c r="G234" s="21">
        <v>59234.38</v>
      </c>
      <c r="H234" s="7">
        <v>70.900000000000006</v>
      </c>
      <c r="I234" s="21">
        <v>70408.52</v>
      </c>
      <c r="J234" s="7">
        <v>74.2</v>
      </c>
      <c r="K234" s="7">
        <v>74.2</v>
      </c>
      <c r="L234" s="24">
        <v>8088000</v>
      </c>
    </row>
    <row r="235" spans="1:12" ht="126" x14ac:dyDescent="0.25">
      <c r="A235" s="34" t="s">
        <v>315</v>
      </c>
      <c r="B235" s="23" t="s">
        <v>121</v>
      </c>
      <c r="C235" s="23" t="s">
        <v>72</v>
      </c>
      <c r="D235" s="23" t="s">
        <v>38</v>
      </c>
      <c r="E235" s="23" t="s">
        <v>190</v>
      </c>
      <c r="F235" s="23" t="s">
        <v>58</v>
      </c>
      <c r="G235" s="24">
        <v>59234.38</v>
      </c>
      <c r="H235" s="8">
        <v>70.900000000000006</v>
      </c>
      <c r="I235" s="24">
        <v>70408.52</v>
      </c>
      <c r="J235" s="8">
        <v>74.2</v>
      </c>
      <c r="K235" s="8">
        <v>74.2</v>
      </c>
      <c r="L235" s="17">
        <v>38518082.649999999</v>
      </c>
    </row>
    <row r="236" spans="1:12" ht="78.75" x14ac:dyDescent="0.25">
      <c r="A236" s="19" t="s">
        <v>191</v>
      </c>
      <c r="B236" s="20" t="s">
        <v>121</v>
      </c>
      <c r="C236" s="20" t="s">
        <v>72</v>
      </c>
      <c r="D236" s="20" t="s">
        <v>38</v>
      </c>
      <c r="E236" s="20" t="s">
        <v>192</v>
      </c>
      <c r="F236" s="20"/>
      <c r="G236" s="21">
        <v>20957404.300000001</v>
      </c>
      <c r="H236" s="7">
        <f>H237+H238</f>
        <v>22782.68432</v>
      </c>
      <c r="I236" s="7">
        <f t="shared" ref="I236:K236" si="50">I237+I238</f>
        <v>24153988.940000001</v>
      </c>
      <c r="J236" s="7">
        <f t="shared" si="50"/>
        <v>23904.6</v>
      </c>
      <c r="K236" s="7">
        <f t="shared" si="50"/>
        <v>23904.6</v>
      </c>
      <c r="L236" s="17">
        <v>35973824.229999997</v>
      </c>
    </row>
    <row r="237" spans="1:12" ht="189" x14ac:dyDescent="0.25">
      <c r="A237" s="25" t="s">
        <v>193</v>
      </c>
      <c r="B237" s="23" t="s">
        <v>121</v>
      </c>
      <c r="C237" s="23" t="s">
        <v>72</v>
      </c>
      <c r="D237" s="23" t="s">
        <v>38</v>
      </c>
      <c r="E237" s="23" t="s">
        <v>192</v>
      </c>
      <c r="F237" s="23" t="s">
        <v>24</v>
      </c>
      <c r="G237" s="24">
        <v>184784.32</v>
      </c>
      <c r="H237" s="8">
        <f t="shared" si="40"/>
        <v>184.78432000000001</v>
      </c>
      <c r="I237" s="24"/>
      <c r="J237" s="8">
        <f t="shared" si="41"/>
        <v>0</v>
      </c>
      <c r="K237" s="8">
        <f t="shared" si="44"/>
        <v>0</v>
      </c>
      <c r="L237" s="21">
        <v>11116304.710000001</v>
      </c>
    </row>
    <row r="238" spans="1:12" ht="110.25" x14ac:dyDescent="0.25">
      <c r="A238" s="22" t="s">
        <v>194</v>
      </c>
      <c r="B238" s="23" t="s">
        <v>121</v>
      </c>
      <c r="C238" s="23" t="s">
        <v>72</v>
      </c>
      <c r="D238" s="23" t="s">
        <v>38</v>
      </c>
      <c r="E238" s="23" t="s">
        <v>192</v>
      </c>
      <c r="F238" s="23" t="s">
        <v>58</v>
      </c>
      <c r="G238" s="24">
        <v>20772619.98</v>
      </c>
      <c r="H238" s="8">
        <v>22597.9</v>
      </c>
      <c r="I238" s="24">
        <v>24153988.940000001</v>
      </c>
      <c r="J238" s="8">
        <v>23904.6</v>
      </c>
      <c r="K238" s="8">
        <v>23904.6</v>
      </c>
      <c r="L238" s="24">
        <v>55600</v>
      </c>
    </row>
    <row r="239" spans="1:12" ht="31.5" x14ac:dyDescent="0.25">
      <c r="A239" s="18" t="s">
        <v>106</v>
      </c>
      <c r="B239" s="16" t="s">
        <v>121</v>
      </c>
      <c r="C239" s="16" t="s">
        <v>72</v>
      </c>
      <c r="D239" s="16" t="s">
        <v>15</v>
      </c>
      <c r="E239" s="16"/>
      <c r="F239" s="16"/>
      <c r="G239" s="17">
        <v>2544258.42</v>
      </c>
      <c r="H239" s="6">
        <f t="shared" si="40"/>
        <v>2544.2584200000001</v>
      </c>
      <c r="I239" s="17">
        <v>2544258.42</v>
      </c>
      <c r="J239" s="6">
        <f t="shared" si="41"/>
        <v>2544.2584200000001</v>
      </c>
      <c r="K239" s="6">
        <f t="shared" si="44"/>
        <v>2544.2584200000001</v>
      </c>
      <c r="L239" s="24">
        <v>11060704.710000001</v>
      </c>
    </row>
    <row r="240" spans="1:12" ht="52.5" customHeight="1" x14ac:dyDescent="0.25">
      <c r="A240" s="19" t="s">
        <v>318</v>
      </c>
      <c r="B240" s="20" t="s">
        <v>121</v>
      </c>
      <c r="C240" s="20" t="s">
        <v>72</v>
      </c>
      <c r="D240" s="20" t="s">
        <v>15</v>
      </c>
      <c r="E240" s="20" t="s">
        <v>195</v>
      </c>
      <c r="F240" s="20"/>
      <c r="G240" s="21">
        <v>2544258.42</v>
      </c>
      <c r="H240" s="7">
        <f t="shared" si="40"/>
        <v>2544.2584200000001</v>
      </c>
      <c r="I240" s="21">
        <v>2544258.42</v>
      </c>
      <c r="J240" s="7">
        <f t="shared" si="41"/>
        <v>2544.2584200000001</v>
      </c>
      <c r="K240" s="7">
        <f t="shared" si="44"/>
        <v>2544.2584200000001</v>
      </c>
      <c r="L240" s="21">
        <v>633122.06000000006</v>
      </c>
    </row>
    <row r="241" spans="1:12" ht="157.5" x14ac:dyDescent="0.25">
      <c r="A241" s="34" t="s">
        <v>317</v>
      </c>
      <c r="B241" s="23" t="s">
        <v>121</v>
      </c>
      <c r="C241" s="23" t="s">
        <v>72</v>
      </c>
      <c r="D241" s="23" t="s">
        <v>15</v>
      </c>
      <c r="E241" s="23" t="s">
        <v>195</v>
      </c>
      <c r="F241" s="23" t="s">
        <v>24</v>
      </c>
      <c r="G241" s="24">
        <v>2463000</v>
      </c>
      <c r="H241" s="8">
        <f t="shared" si="40"/>
        <v>2463</v>
      </c>
      <c r="I241" s="24">
        <v>2463000</v>
      </c>
      <c r="J241" s="8">
        <f t="shared" si="41"/>
        <v>2463</v>
      </c>
      <c r="K241" s="8">
        <f t="shared" si="44"/>
        <v>2463</v>
      </c>
      <c r="L241" s="24">
        <v>633122.06000000006</v>
      </c>
    </row>
    <row r="242" spans="1:12" ht="110.25" x14ac:dyDescent="0.25">
      <c r="A242" s="30" t="s">
        <v>319</v>
      </c>
      <c r="B242" s="23" t="s">
        <v>121</v>
      </c>
      <c r="C242" s="23" t="s">
        <v>72</v>
      </c>
      <c r="D242" s="23" t="s">
        <v>15</v>
      </c>
      <c r="E242" s="23" t="s">
        <v>195</v>
      </c>
      <c r="F242" s="23" t="s">
        <v>19</v>
      </c>
      <c r="G242" s="24">
        <v>81258.42</v>
      </c>
      <c r="H242" s="8">
        <f t="shared" si="40"/>
        <v>81.258420000000001</v>
      </c>
      <c r="I242" s="24">
        <v>81258.42</v>
      </c>
      <c r="J242" s="8">
        <f t="shared" si="41"/>
        <v>81.258420000000001</v>
      </c>
      <c r="K242" s="8">
        <f t="shared" si="44"/>
        <v>81.258420000000001</v>
      </c>
      <c r="L242" s="21">
        <v>70408.52</v>
      </c>
    </row>
    <row r="243" spans="1:12" ht="78.75" x14ac:dyDescent="0.25">
      <c r="A243" s="15" t="s">
        <v>320</v>
      </c>
      <c r="B243" s="16" t="s">
        <v>196</v>
      </c>
      <c r="C243" s="16"/>
      <c r="D243" s="16"/>
      <c r="E243" s="16"/>
      <c r="F243" s="16"/>
      <c r="G243" s="17">
        <v>86752774.599999994</v>
      </c>
      <c r="H243" s="6">
        <f>H244+H253+H278</f>
        <v>140100.21223999999</v>
      </c>
      <c r="I243" s="6">
        <f t="shared" ref="I243:K243" si="51">I244+I253+I278</f>
        <v>77555040.629999995</v>
      </c>
      <c r="J243" s="6">
        <f t="shared" si="51"/>
        <v>93257.165999999997</v>
      </c>
      <c r="K243" s="6">
        <f t="shared" si="51"/>
        <v>167286.56599999999</v>
      </c>
      <c r="L243" s="24">
        <v>70408.52</v>
      </c>
    </row>
    <row r="244" spans="1:12" ht="15.75" x14ac:dyDescent="0.25">
      <c r="A244" s="18" t="s">
        <v>122</v>
      </c>
      <c r="B244" s="16" t="s">
        <v>196</v>
      </c>
      <c r="C244" s="16" t="s">
        <v>54</v>
      </c>
      <c r="D244" s="16" t="s">
        <v>13</v>
      </c>
      <c r="E244" s="16"/>
      <c r="F244" s="16"/>
      <c r="G244" s="17">
        <v>10805000</v>
      </c>
      <c r="H244" s="6">
        <f>H245+H250</f>
        <v>10601.9</v>
      </c>
      <c r="I244" s="6">
        <f t="shared" ref="I244:K244" si="52">I245+I250</f>
        <v>12210855.67</v>
      </c>
      <c r="J244" s="6">
        <f>J245+J250</f>
        <v>8702</v>
      </c>
      <c r="K244" s="6">
        <f t="shared" si="52"/>
        <v>8702</v>
      </c>
      <c r="L244" s="21">
        <v>24153988.940000001</v>
      </c>
    </row>
    <row r="245" spans="1:12" ht="15.75" x14ac:dyDescent="0.25">
      <c r="A245" s="18" t="s">
        <v>168</v>
      </c>
      <c r="B245" s="16" t="s">
        <v>196</v>
      </c>
      <c r="C245" s="16" t="s">
        <v>54</v>
      </c>
      <c r="D245" s="16" t="s">
        <v>33</v>
      </c>
      <c r="E245" s="16"/>
      <c r="F245" s="16"/>
      <c r="G245" s="17">
        <v>9799000</v>
      </c>
      <c r="H245" s="6">
        <f>H246+H248</f>
        <v>10301.9</v>
      </c>
      <c r="I245" s="6">
        <f t="shared" ref="I245" si="53">I246+I248</f>
        <v>12160855.67</v>
      </c>
      <c r="J245" s="6">
        <f>J246+J248</f>
        <v>8652</v>
      </c>
      <c r="K245" s="6">
        <f>K246+K248</f>
        <v>8652</v>
      </c>
      <c r="L245" s="24"/>
    </row>
    <row r="246" spans="1:12" ht="63" x14ac:dyDescent="0.25">
      <c r="A246" s="19" t="s">
        <v>22</v>
      </c>
      <c r="B246" s="20" t="s">
        <v>196</v>
      </c>
      <c r="C246" s="20" t="s">
        <v>54</v>
      </c>
      <c r="D246" s="20" t="s">
        <v>33</v>
      </c>
      <c r="E246" s="20" t="s">
        <v>197</v>
      </c>
      <c r="F246" s="20"/>
      <c r="G246" s="21">
        <v>9799000</v>
      </c>
      <c r="H246" s="7">
        <v>8240</v>
      </c>
      <c r="I246" s="21">
        <v>10099000</v>
      </c>
      <c r="J246" s="7">
        <v>8652</v>
      </c>
      <c r="K246" s="7">
        <v>8652</v>
      </c>
      <c r="L246" s="24">
        <v>24153988.940000001</v>
      </c>
    </row>
    <row r="247" spans="1:12" ht="110.25" x14ac:dyDescent="0.25">
      <c r="A247" s="22" t="s">
        <v>127</v>
      </c>
      <c r="B247" s="23" t="s">
        <v>196</v>
      </c>
      <c r="C247" s="23" t="s">
        <v>54</v>
      </c>
      <c r="D247" s="23" t="s">
        <v>33</v>
      </c>
      <c r="E247" s="23" t="s">
        <v>197</v>
      </c>
      <c r="F247" s="23" t="s">
        <v>125</v>
      </c>
      <c r="G247" s="24">
        <v>9799000</v>
      </c>
      <c r="H247" s="8">
        <v>8240</v>
      </c>
      <c r="I247" s="24">
        <v>10099000</v>
      </c>
      <c r="J247" s="8">
        <v>8652</v>
      </c>
      <c r="K247" s="8">
        <v>8652</v>
      </c>
      <c r="L247" s="17">
        <v>2544258.42</v>
      </c>
    </row>
    <row r="248" spans="1:12" ht="45.75" customHeight="1" x14ac:dyDescent="0.25">
      <c r="A248" s="50" t="s">
        <v>321</v>
      </c>
      <c r="B248" s="20" t="s">
        <v>196</v>
      </c>
      <c r="C248" s="20" t="s">
        <v>54</v>
      </c>
      <c r="D248" s="20" t="s">
        <v>33</v>
      </c>
      <c r="E248" s="20" t="s">
        <v>198</v>
      </c>
      <c r="F248" s="20"/>
      <c r="G248" s="21"/>
      <c r="H248" s="7">
        <v>2061.9</v>
      </c>
      <c r="I248" s="21">
        <v>2061855.67</v>
      </c>
      <c r="J248" s="7">
        <v>0</v>
      </c>
      <c r="K248" s="7">
        <f t="shared" si="44"/>
        <v>0</v>
      </c>
      <c r="L248" s="21">
        <v>2544258.42</v>
      </c>
    </row>
    <row r="249" spans="1:12" ht="94.5" x14ac:dyDescent="0.25">
      <c r="A249" s="30" t="s">
        <v>322</v>
      </c>
      <c r="B249" s="23" t="s">
        <v>196</v>
      </c>
      <c r="C249" s="23" t="s">
        <v>54</v>
      </c>
      <c r="D249" s="23" t="s">
        <v>33</v>
      </c>
      <c r="E249" s="23" t="s">
        <v>198</v>
      </c>
      <c r="F249" s="23" t="s">
        <v>125</v>
      </c>
      <c r="G249" s="24"/>
      <c r="H249" s="8">
        <v>2061.9</v>
      </c>
      <c r="I249" s="24">
        <v>2061855.67</v>
      </c>
      <c r="J249" s="8">
        <v>0</v>
      </c>
      <c r="K249" s="8">
        <v>0</v>
      </c>
      <c r="L249" s="24">
        <v>2463000</v>
      </c>
    </row>
    <row r="250" spans="1:12" ht="15.75" x14ac:dyDescent="0.25">
      <c r="A250" s="18" t="s">
        <v>170</v>
      </c>
      <c r="B250" s="16" t="s">
        <v>196</v>
      </c>
      <c r="C250" s="16" t="s">
        <v>54</v>
      </c>
      <c r="D250" s="16" t="s">
        <v>54</v>
      </c>
      <c r="E250" s="16"/>
      <c r="F250" s="16"/>
      <c r="G250" s="17">
        <v>1006000</v>
      </c>
      <c r="H250" s="6">
        <v>300</v>
      </c>
      <c r="I250" s="17">
        <v>50000</v>
      </c>
      <c r="J250" s="6">
        <f t="shared" si="41"/>
        <v>50</v>
      </c>
      <c r="K250" s="6">
        <v>50</v>
      </c>
      <c r="L250" s="24">
        <v>81258.42</v>
      </c>
    </row>
    <row r="251" spans="1:12" ht="31.5" x14ac:dyDescent="0.25">
      <c r="A251" s="35" t="s">
        <v>323</v>
      </c>
      <c r="B251" s="20" t="s">
        <v>196</v>
      </c>
      <c r="C251" s="20" t="s">
        <v>54</v>
      </c>
      <c r="D251" s="20" t="s">
        <v>54</v>
      </c>
      <c r="E251" s="20" t="s">
        <v>199</v>
      </c>
      <c r="F251" s="20"/>
      <c r="G251" s="21">
        <v>1006000</v>
      </c>
      <c r="H251" s="7">
        <v>300</v>
      </c>
      <c r="I251" s="21">
        <v>50000</v>
      </c>
      <c r="J251" s="7">
        <f t="shared" si="41"/>
        <v>50</v>
      </c>
      <c r="K251" s="7">
        <f>L257/1000</f>
        <v>50</v>
      </c>
      <c r="L251" s="17">
        <v>78693136.959999993</v>
      </c>
    </row>
    <row r="252" spans="1:12" ht="78.75" x14ac:dyDescent="0.25">
      <c r="A252" s="30" t="s">
        <v>324</v>
      </c>
      <c r="B252" s="23" t="s">
        <v>196</v>
      </c>
      <c r="C252" s="23" t="s">
        <v>54</v>
      </c>
      <c r="D252" s="23" t="s">
        <v>54</v>
      </c>
      <c r="E252" s="23" t="s">
        <v>199</v>
      </c>
      <c r="F252" s="23" t="s">
        <v>125</v>
      </c>
      <c r="G252" s="24">
        <v>1006000</v>
      </c>
      <c r="H252" s="8">
        <v>300</v>
      </c>
      <c r="I252" s="24">
        <v>50000</v>
      </c>
      <c r="J252" s="8">
        <f t="shared" si="41"/>
        <v>50</v>
      </c>
      <c r="K252" s="8">
        <f>L258/1000</f>
        <v>50</v>
      </c>
      <c r="L252" s="17">
        <v>10149000</v>
      </c>
    </row>
    <row r="253" spans="1:12" ht="15.75" x14ac:dyDescent="0.25">
      <c r="A253" s="18" t="s">
        <v>200</v>
      </c>
      <c r="B253" s="16" t="s">
        <v>196</v>
      </c>
      <c r="C253" s="16" t="s">
        <v>77</v>
      </c>
      <c r="D253" s="16" t="s">
        <v>13</v>
      </c>
      <c r="E253" s="16"/>
      <c r="F253" s="16"/>
      <c r="G253" s="17">
        <v>72634796.969999999</v>
      </c>
      <c r="H253" s="6">
        <f>H254+H265</f>
        <v>126104.81224</v>
      </c>
      <c r="I253" s="6">
        <f t="shared" ref="I253:K253" si="54">I254+I265</f>
        <v>65144184.960000001</v>
      </c>
      <c r="J253" s="6">
        <f>J254+J265</f>
        <v>82149.165999999997</v>
      </c>
      <c r="K253" s="6">
        <f t="shared" si="54"/>
        <v>156178.56599999999</v>
      </c>
      <c r="L253" s="17">
        <v>10099000</v>
      </c>
    </row>
    <row r="254" spans="1:12" ht="15.75" x14ac:dyDescent="0.25">
      <c r="A254" s="18" t="s">
        <v>201</v>
      </c>
      <c r="B254" s="16" t="s">
        <v>196</v>
      </c>
      <c r="C254" s="16" t="s">
        <v>77</v>
      </c>
      <c r="D254" s="16" t="s">
        <v>12</v>
      </c>
      <c r="E254" s="16"/>
      <c r="F254" s="16"/>
      <c r="G254" s="17">
        <v>57206877.5</v>
      </c>
      <c r="H254" s="6">
        <f>H255+H257+H259+H261+H263</f>
        <v>107164.91416</v>
      </c>
      <c r="I254" s="6">
        <f t="shared" ref="I254:K254" si="55">I255+I257+I259+I261+I263</f>
        <v>50002850</v>
      </c>
      <c r="J254" s="6">
        <f>J255+J257+J259+J261+J263</f>
        <v>62247.6</v>
      </c>
      <c r="K254" s="6">
        <f t="shared" si="55"/>
        <v>136277</v>
      </c>
      <c r="L254" s="21">
        <v>10099000</v>
      </c>
    </row>
    <row r="255" spans="1:12" ht="31.5" x14ac:dyDescent="0.25">
      <c r="A255" s="19" t="s">
        <v>202</v>
      </c>
      <c r="B255" s="20" t="s">
        <v>196</v>
      </c>
      <c r="C255" s="20" t="s">
        <v>77</v>
      </c>
      <c r="D255" s="20" t="s">
        <v>12</v>
      </c>
      <c r="E255" s="20" t="s">
        <v>347</v>
      </c>
      <c r="F255" s="20"/>
      <c r="G255" s="21">
        <v>298114.15999999997</v>
      </c>
      <c r="H255" s="7">
        <f t="shared" si="40"/>
        <v>298.11415999999997</v>
      </c>
      <c r="I255" s="21">
        <v>50000</v>
      </c>
      <c r="J255" s="7">
        <v>298.10000000000002</v>
      </c>
      <c r="K255" s="7">
        <v>298.10000000000002</v>
      </c>
      <c r="L255" s="24">
        <v>10099000</v>
      </c>
    </row>
    <row r="256" spans="1:12" ht="78.75" x14ac:dyDescent="0.25">
      <c r="A256" s="22" t="s">
        <v>203</v>
      </c>
      <c r="B256" s="23" t="s">
        <v>196</v>
      </c>
      <c r="C256" s="23" t="s">
        <v>77</v>
      </c>
      <c r="D256" s="23" t="s">
        <v>12</v>
      </c>
      <c r="E256" s="32" t="s">
        <v>347</v>
      </c>
      <c r="F256" s="23" t="s">
        <v>125</v>
      </c>
      <c r="G256" s="24">
        <v>298114.15999999997</v>
      </c>
      <c r="H256" s="8">
        <f t="shared" si="40"/>
        <v>298.11415999999997</v>
      </c>
      <c r="I256" s="24">
        <v>50000</v>
      </c>
      <c r="J256" s="8">
        <v>298.10000000000002</v>
      </c>
      <c r="K256" s="8">
        <v>298.10000000000002</v>
      </c>
      <c r="L256" s="21"/>
    </row>
    <row r="257" spans="1:12" ht="63" x14ac:dyDescent="0.25">
      <c r="A257" s="19" t="s">
        <v>22</v>
      </c>
      <c r="B257" s="20" t="s">
        <v>196</v>
      </c>
      <c r="C257" s="20" t="s">
        <v>77</v>
      </c>
      <c r="D257" s="20" t="s">
        <v>12</v>
      </c>
      <c r="E257" s="20" t="s">
        <v>204</v>
      </c>
      <c r="F257" s="20"/>
      <c r="G257" s="21">
        <v>29930901.890000001</v>
      </c>
      <c r="H257" s="7">
        <v>59930.9</v>
      </c>
      <c r="I257" s="21">
        <v>31429670</v>
      </c>
      <c r="J257" s="7">
        <v>30994.7</v>
      </c>
      <c r="K257" s="7">
        <v>79930.899999999994</v>
      </c>
      <c r="L257" s="21">
        <v>50000</v>
      </c>
    </row>
    <row r="258" spans="1:12" ht="110.25" x14ac:dyDescent="0.25">
      <c r="A258" s="22" t="s">
        <v>127</v>
      </c>
      <c r="B258" s="23" t="s">
        <v>196</v>
      </c>
      <c r="C258" s="23" t="s">
        <v>77</v>
      </c>
      <c r="D258" s="23" t="s">
        <v>12</v>
      </c>
      <c r="E258" s="23" t="s">
        <v>204</v>
      </c>
      <c r="F258" s="23" t="s">
        <v>125</v>
      </c>
      <c r="G258" s="24">
        <v>29930901.890000001</v>
      </c>
      <c r="H258" s="8">
        <v>59930.9</v>
      </c>
      <c r="I258" s="24">
        <v>31429670</v>
      </c>
      <c r="J258" s="8">
        <v>30994.7</v>
      </c>
      <c r="K258" s="8">
        <v>79930.899999999994</v>
      </c>
      <c r="L258" s="24">
        <v>50000</v>
      </c>
    </row>
    <row r="259" spans="1:12" ht="63" x14ac:dyDescent="0.25">
      <c r="A259" s="19" t="s">
        <v>22</v>
      </c>
      <c r="B259" s="20" t="s">
        <v>196</v>
      </c>
      <c r="C259" s="20" t="s">
        <v>77</v>
      </c>
      <c r="D259" s="20" t="s">
        <v>12</v>
      </c>
      <c r="E259" s="20" t="s">
        <v>205</v>
      </c>
      <c r="F259" s="20"/>
      <c r="G259" s="21">
        <v>17098000</v>
      </c>
      <c r="H259" s="7">
        <v>46048</v>
      </c>
      <c r="I259" s="21">
        <v>18523180</v>
      </c>
      <c r="J259" s="7">
        <v>30469.9</v>
      </c>
      <c r="K259" s="7">
        <v>56048</v>
      </c>
      <c r="L259" s="17">
        <v>68344136.959999993</v>
      </c>
    </row>
    <row r="260" spans="1:12" ht="110.25" x14ac:dyDescent="0.25">
      <c r="A260" s="22" t="s">
        <v>127</v>
      </c>
      <c r="B260" s="23" t="s">
        <v>196</v>
      </c>
      <c r="C260" s="23" t="s">
        <v>77</v>
      </c>
      <c r="D260" s="23" t="s">
        <v>12</v>
      </c>
      <c r="E260" s="23" t="s">
        <v>205</v>
      </c>
      <c r="F260" s="23" t="s">
        <v>125</v>
      </c>
      <c r="G260" s="24">
        <v>17098000</v>
      </c>
      <c r="H260" s="8">
        <v>46048</v>
      </c>
      <c r="I260" s="24">
        <v>18523180</v>
      </c>
      <c r="J260" s="8">
        <v>30469.9</v>
      </c>
      <c r="K260" s="8">
        <v>56048</v>
      </c>
      <c r="L260" s="17">
        <v>53202802</v>
      </c>
    </row>
    <row r="261" spans="1:12" ht="43.5" customHeight="1" x14ac:dyDescent="0.25">
      <c r="A261" s="50" t="s">
        <v>325</v>
      </c>
      <c r="B261" s="20" t="s">
        <v>196</v>
      </c>
      <c r="C261" s="20" t="s">
        <v>77</v>
      </c>
      <c r="D261" s="20" t="s">
        <v>12</v>
      </c>
      <c r="E261" s="20" t="s">
        <v>348</v>
      </c>
      <c r="F261" s="20"/>
      <c r="G261" s="21">
        <v>62861.45</v>
      </c>
      <c r="H261" s="7">
        <v>254.6</v>
      </c>
      <c r="I261" s="21"/>
      <c r="J261" s="7">
        <v>484.9</v>
      </c>
      <c r="K261" s="7">
        <f>L271/1000</f>
        <v>0</v>
      </c>
      <c r="L261" s="21">
        <v>50000</v>
      </c>
    </row>
    <row r="262" spans="1:12" ht="78.75" x14ac:dyDescent="0.25">
      <c r="A262" s="30" t="s">
        <v>326</v>
      </c>
      <c r="B262" s="23" t="s">
        <v>196</v>
      </c>
      <c r="C262" s="23" t="s">
        <v>77</v>
      </c>
      <c r="D262" s="23" t="s">
        <v>12</v>
      </c>
      <c r="E262" s="20" t="s">
        <v>348</v>
      </c>
      <c r="F262" s="23" t="s">
        <v>125</v>
      </c>
      <c r="G262" s="24">
        <v>62861.45</v>
      </c>
      <c r="H262" s="8">
        <v>254.6</v>
      </c>
      <c r="I262" s="24"/>
      <c r="J262" s="8">
        <v>484.9</v>
      </c>
      <c r="K262" s="8">
        <f>L272/1000</f>
        <v>0</v>
      </c>
      <c r="L262" s="24">
        <v>50000</v>
      </c>
    </row>
    <row r="263" spans="1:12" s="1" customFormat="1" ht="63" x14ac:dyDescent="0.25">
      <c r="A263" s="51" t="s">
        <v>327</v>
      </c>
      <c r="B263" s="32" t="s">
        <v>196</v>
      </c>
      <c r="C263" s="32" t="s">
        <v>77</v>
      </c>
      <c r="D263" s="32" t="s">
        <v>12</v>
      </c>
      <c r="E263" s="20" t="s">
        <v>349</v>
      </c>
      <c r="F263" s="23"/>
      <c r="G263" s="24"/>
      <c r="H263" s="8">
        <v>633.29999999999995</v>
      </c>
      <c r="I263" s="24"/>
      <c r="J263" s="8">
        <v>0</v>
      </c>
      <c r="K263" s="8">
        <v>0</v>
      </c>
      <c r="L263" s="24"/>
    </row>
    <row r="264" spans="1:12" s="1" customFormat="1" ht="110.25" x14ac:dyDescent="0.25">
      <c r="A264" s="52" t="s">
        <v>328</v>
      </c>
      <c r="B264" s="32" t="s">
        <v>196</v>
      </c>
      <c r="C264" s="32" t="s">
        <v>77</v>
      </c>
      <c r="D264" s="32" t="s">
        <v>12</v>
      </c>
      <c r="E264" s="45" t="s">
        <v>349</v>
      </c>
      <c r="F264" s="32" t="s">
        <v>125</v>
      </c>
      <c r="G264" s="24"/>
      <c r="H264" s="8">
        <v>633.29999999999995</v>
      </c>
      <c r="I264" s="24"/>
      <c r="J264" s="8">
        <v>0</v>
      </c>
      <c r="K264" s="8">
        <v>0</v>
      </c>
      <c r="L264" s="24"/>
    </row>
    <row r="265" spans="1:12" ht="31.5" x14ac:dyDescent="0.25">
      <c r="A265" s="18" t="s">
        <v>206</v>
      </c>
      <c r="B265" s="16" t="s">
        <v>196</v>
      </c>
      <c r="C265" s="16" t="s">
        <v>77</v>
      </c>
      <c r="D265" s="16" t="s">
        <v>38</v>
      </c>
      <c r="E265" s="16"/>
      <c r="F265" s="16"/>
      <c r="G265" s="17">
        <v>15427919.470000001</v>
      </c>
      <c r="H265" s="6">
        <f>H266+H270+H272+H274+H276</f>
        <v>18939.898079999999</v>
      </c>
      <c r="I265" s="6">
        <f t="shared" ref="I265:K265" si="56">I266+I270+I272+I274+I276</f>
        <v>15141334.960000001</v>
      </c>
      <c r="J265" s="6">
        <f>J266+J270+J272+J274+J276</f>
        <v>19901.565999999999</v>
      </c>
      <c r="K265" s="6">
        <f t="shared" si="56"/>
        <v>19901.565999999999</v>
      </c>
      <c r="L265" s="21"/>
    </row>
    <row r="266" spans="1:12" ht="31.5" x14ac:dyDescent="0.25">
      <c r="A266" s="19" t="s">
        <v>17</v>
      </c>
      <c r="B266" s="20" t="s">
        <v>196</v>
      </c>
      <c r="C266" s="20" t="s">
        <v>77</v>
      </c>
      <c r="D266" s="20" t="s">
        <v>38</v>
      </c>
      <c r="E266" s="20" t="s">
        <v>207</v>
      </c>
      <c r="F266" s="20"/>
      <c r="G266" s="21">
        <v>136502.38</v>
      </c>
      <c r="H266" s="7">
        <f>G266/1000</f>
        <v>136.50238000000002</v>
      </c>
      <c r="I266" s="21">
        <v>136500</v>
      </c>
      <c r="J266" s="7">
        <f t="shared" si="41"/>
        <v>136.5</v>
      </c>
      <c r="K266" s="7">
        <f t="shared" si="44"/>
        <v>136.5</v>
      </c>
      <c r="L266" s="24"/>
    </row>
    <row r="267" spans="1:12" ht="126" x14ac:dyDescent="0.25">
      <c r="A267" s="22" t="s">
        <v>180</v>
      </c>
      <c r="B267" s="23" t="s">
        <v>196</v>
      </c>
      <c r="C267" s="23" t="s">
        <v>77</v>
      </c>
      <c r="D267" s="23" t="s">
        <v>38</v>
      </c>
      <c r="E267" s="23" t="s">
        <v>207</v>
      </c>
      <c r="F267" s="23" t="s">
        <v>24</v>
      </c>
      <c r="G267" s="24"/>
      <c r="H267" s="8">
        <v>1</v>
      </c>
      <c r="I267" s="24">
        <v>6000</v>
      </c>
      <c r="J267" s="8">
        <v>1</v>
      </c>
      <c r="K267" s="8">
        <v>1</v>
      </c>
      <c r="L267" s="21">
        <v>33432980</v>
      </c>
    </row>
    <row r="268" spans="1:12" ht="63" x14ac:dyDescent="0.25">
      <c r="A268" s="22" t="s">
        <v>18</v>
      </c>
      <c r="B268" s="23" t="s">
        <v>196</v>
      </c>
      <c r="C268" s="23" t="s">
        <v>77</v>
      </c>
      <c r="D268" s="23" t="s">
        <v>38</v>
      </c>
      <c r="E268" s="23" t="s">
        <v>207</v>
      </c>
      <c r="F268" s="23" t="s">
        <v>19</v>
      </c>
      <c r="G268" s="24">
        <v>136500</v>
      </c>
      <c r="H268" s="8">
        <v>130.5</v>
      </c>
      <c r="I268" s="24">
        <v>130500</v>
      </c>
      <c r="J268" s="8">
        <f t="shared" si="41"/>
        <v>130.5</v>
      </c>
      <c r="K268" s="8">
        <f t="shared" si="44"/>
        <v>130.5</v>
      </c>
      <c r="L268" s="24">
        <v>33432980</v>
      </c>
    </row>
    <row r="269" spans="1:12" ht="47.25" x14ac:dyDescent="0.25">
      <c r="A269" s="22" t="s">
        <v>20</v>
      </c>
      <c r="B269" s="23" t="s">
        <v>196</v>
      </c>
      <c r="C269" s="23" t="s">
        <v>77</v>
      </c>
      <c r="D269" s="23" t="s">
        <v>38</v>
      </c>
      <c r="E269" s="23" t="s">
        <v>207</v>
      </c>
      <c r="F269" s="23" t="s">
        <v>21</v>
      </c>
      <c r="G269" s="24">
        <v>2.38</v>
      </c>
      <c r="H269" s="8">
        <v>5</v>
      </c>
      <c r="I269" s="24"/>
      <c r="J269" s="8">
        <v>5</v>
      </c>
      <c r="K269" s="8">
        <v>5</v>
      </c>
      <c r="L269" s="21">
        <v>19719822</v>
      </c>
    </row>
    <row r="270" spans="1:12" ht="31.5" x14ac:dyDescent="0.25">
      <c r="A270" s="19" t="s">
        <v>66</v>
      </c>
      <c r="B270" s="20" t="s">
        <v>196</v>
      </c>
      <c r="C270" s="20" t="s">
        <v>77</v>
      </c>
      <c r="D270" s="20" t="s">
        <v>38</v>
      </c>
      <c r="E270" s="20" t="s">
        <v>208</v>
      </c>
      <c r="F270" s="20"/>
      <c r="G270" s="21">
        <v>342566</v>
      </c>
      <c r="H270" s="7">
        <f t="shared" si="40"/>
        <v>342.56599999999997</v>
      </c>
      <c r="I270" s="21">
        <v>342566</v>
      </c>
      <c r="J270" s="7">
        <f t="shared" si="41"/>
        <v>342.56599999999997</v>
      </c>
      <c r="K270" s="7">
        <f t="shared" si="44"/>
        <v>342.56599999999997</v>
      </c>
      <c r="L270" s="24">
        <v>19719822</v>
      </c>
    </row>
    <row r="271" spans="1:12" ht="47.25" x14ac:dyDescent="0.25">
      <c r="A271" s="22" t="s">
        <v>68</v>
      </c>
      <c r="B271" s="23" t="s">
        <v>196</v>
      </c>
      <c r="C271" s="23" t="s">
        <v>77</v>
      </c>
      <c r="D271" s="23" t="s">
        <v>38</v>
      </c>
      <c r="E271" s="23" t="s">
        <v>208</v>
      </c>
      <c r="F271" s="23" t="s">
        <v>21</v>
      </c>
      <c r="G271" s="24">
        <v>342566</v>
      </c>
      <c r="H271" s="8">
        <f t="shared" si="40"/>
        <v>342.56599999999997</v>
      </c>
      <c r="I271" s="24">
        <v>342566</v>
      </c>
      <c r="J271" s="8">
        <f t="shared" si="41"/>
        <v>342.56599999999997</v>
      </c>
      <c r="K271" s="8">
        <f t="shared" si="44"/>
        <v>342.56599999999997</v>
      </c>
      <c r="L271" s="21"/>
    </row>
    <row r="272" spans="1:12" ht="63" x14ac:dyDescent="0.25">
      <c r="A272" s="19" t="s">
        <v>22</v>
      </c>
      <c r="B272" s="20" t="s">
        <v>196</v>
      </c>
      <c r="C272" s="20" t="s">
        <v>77</v>
      </c>
      <c r="D272" s="20" t="s">
        <v>38</v>
      </c>
      <c r="E272" s="20" t="s">
        <v>209</v>
      </c>
      <c r="F272" s="20"/>
      <c r="G272" s="21">
        <v>3007221.39</v>
      </c>
      <c r="H272" s="7">
        <v>6519.2</v>
      </c>
      <c r="I272" s="21">
        <v>2966201.4</v>
      </c>
      <c r="J272" s="7">
        <v>6871</v>
      </c>
      <c r="K272" s="7">
        <v>6871</v>
      </c>
      <c r="L272" s="24"/>
    </row>
    <row r="273" spans="1:12" ht="157.5" x14ac:dyDescent="0.25">
      <c r="A273" s="25" t="s">
        <v>23</v>
      </c>
      <c r="B273" s="23" t="s">
        <v>196</v>
      </c>
      <c r="C273" s="23" t="s">
        <v>77</v>
      </c>
      <c r="D273" s="23" t="s">
        <v>38</v>
      </c>
      <c r="E273" s="23" t="s">
        <v>209</v>
      </c>
      <c r="F273" s="23" t="s">
        <v>24</v>
      </c>
      <c r="G273" s="24">
        <v>3007221.39</v>
      </c>
      <c r="H273" s="8">
        <v>6519.2</v>
      </c>
      <c r="I273" s="24">
        <v>2966201.4</v>
      </c>
      <c r="J273" s="8">
        <v>6871</v>
      </c>
      <c r="K273" s="8">
        <v>6871</v>
      </c>
      <c r="L273" s="17">
        <v>15141334.960000001</v>
      </c>
    </row>
    <row r="274" spans="1:12" ht="31.5" x14ac:dyDescent="0.25">
      <c r="A274" s="19" t="s">
        <v>66</v>
      </c>
      <c r="B274" s="20" t="s">
        <v>196</v>
      </c>
      <c r="C274" s="20" t="s">
        <v>77</v>
      </c>
      <c r="D274" s="20" t="s">
        <v>38</v>
      </c>
      <c r="E274" s="20" t="s">
        <v>210</v>
      </c>
      <c r="F274" s="20"/>
      <c r="G274" s="21">
        <v>193500</v>
      </c>
      <c r="H274" s="7">
        <f t="shared" ref="H274:H283" si="57">G274/1000</f>
        <v>193.5</v>
      </c>
      <c r="I274" s="21">
        <v>169500</v>
      </c>
      <c r="J274" s="7">
        <f t="shared" ref="J274:J283" si="58">I274/1000</f>
        <v>169.5</v>
      </c>
      <c r="K274" s="7">
        <f t="shared" ref="K274:K283" si="59">L282/1000</f>
        <v>169.5</v>
      </c>
      <c r="L274" s="21">
        <v>136500</v>
      </c>
    </row>
    <row r="275" spans="1:12" ht="78.75" x14ac:dyDescent="0.25">
      <c r="A275" s="22" t="s">
        <v>67</v>
      </c>
      <c r="B275" s="23" t="s">
        <v>196</v>
      </c>
      <c r="C275" s="23" t="s">
        <v>77</v>
      </c>
      <c r="D275" s="23" t="s">
        <v>38</v>
      </c>
      <c r="E275" s="23" t="s">
        <v>210</v>
      </c>
      <c r="F275" s="23" t="s">
        <v>19</v>
      </c>
      <c r="G275" s="24">
        <v>193500</v>
      </c>
      <c r="H275" s="8">
        <f t="shared" si="57"/>
        <v>193.5</v>
      </c>
      <c r="I275" s="24">
        <v>169500</v>
      </c>
      <c r="J275" s="8">
        <f t="shared" si="58"/>
        <v>169.5</v>
      </c>
      <c r="K275" s="8">
        <f t="shared" si="59"/>
        <v>169.5</v>
      </c>
      <c r="L275" s="24">
        <v>6000</v>
      </c>
    </row>
    <row r="276" spans="1:12" ht="63" x14ac:dyDescent="0.25">
      <c r="A276" s="19" t="s">
        <v>22</v>
      </c>
      <c r="B276" s="20" t="s">
        <v>196</v>
      </c>
      <c r="C276" s="20" t="s">
        <v>77</v>
      </c>
      <c r="D276" s="20" t="s">
        <v>38</v>
      </c>
      <c r="E276" s="20" t="s">
        <v>211</v>
      </c>
      <c r="F276" s="20"/>
      <c r="G276" s="21">
        <v>11748129.699999999</v>
      </c>
      <c r="H276" s="7">
        <f t="shared" si="57"/>
        <v>11748.1297</v>
      </c>
      <c r="I276" s="21">
        <v>11526567.560000001</v>
      </c>
      <c r="J276" s="7">
        <v>12382</v>
      </c>
      <c r="K276" s="7">
        <v>12382</v>
      </c>
      <c r="L276" s="24">
        <v>130500</v>
      </c>
    </row>
    <row r="277" spans="1:12" ht="157.5" x14ac:dyDescent="0.25">
      <c r="A277" s="25" t="s">
        <v>23</v>
      </c>
      <c r="B277" s="23" t="s">
        <v>196</v>
      </c>
      <c r="C277" s="23" t="s">
        <v>77</v>
      </c>
      <c r="D277" s="23" t="s">
        <v>38</v>
      </c>
      <c r="E277" s="23" t="s">
        <v>211</v>
      </c>
      <c r="F277" s="23" t="s">
        <v>24</v>
      </c>
      <c r="G277" s="24">
        <v>11748129.699999999</v>
      </c>
      <c r="H277" s="8">
        <f t="shared" si="57"/>
        <v>11748.1297</v>
      </c>
      <c r="I277" s="24">
        <v>11526567.560000001</v>
      </c>
      <c r="J277" s="8">
        <v>12382</v>
      </c>
      <c r="K277" s="8">
        <v>12382</v>
      </c>
      <c r="L277" s="24"/>
    </row>
    <row r="278" spans="1:12" ht="15.75" x14ac:dyDescent="0.25">
      <c r="A278" s="18" t="s">
        <v>212</v>
      </c>
      <c r="B278" s="16" t="s">
        <v>196</v>
      </c>
      <c r="C278" s="16" t="s">
        <v>25</v>
      </c>
      <c r="D278" s="16" t="s">
        <v>13</v>
      </c>
      <c r="E278" s="16"/>
      <c r="F278" s="16"/>
      <c r="G278" s="17">
        <v>3312977.63</v>
      </c>
      <c r="H278" s="6">
        <f>H279</f>
        <v>3393.5</v>
      </c>
      <c r="I278" s="6">
        <f t="shared" ref="I278:K278" si="60">I279</f>
        <v>200000</v>
      </c>
      <c r="J278" s="6">
        <f t="shared" si="60"/>
        <v>2406</v>
      </c>
      <c r="K278" s="6">
        <f t="shared" si="60"/>
        <v>2406</v>
      </c>
      <c r="L278" s="21">
        <v>342566</v>
      </c>
    </row>
    <row r="279" spans="1:12" ht="15.75" x14ac:dyDescent="0.25">
      <c r="A279" s="18" t="s">
        <v>213</v>
      </c>
      <c r="B279" s="16" t="s">
        <v>196</v>
      </c>
      <c r="C279" s="16" t="s">
        <v>25</v>
      </c>
      <c r="D279" s="16" t="s">
        <v>35</v>
      </c>
      <c r="E279" s="16"/>
      <c r="F279" s="16"/>
      <c r="G279" s="17">
        <v>3312977.63</v>
      </c>
      <c r="H279" s="6">
        <f>H280+H282+H284</f>
        <v>3393.5</v>
      </c>
      <c r="I279" s="6">
        <f t="shared" ref="I279" si="61">I280+I282+I284</f>
        <v>200000</v>
      </c>
      <c r="J279" s="6">
        <f>J280+J282+J284</f>
        <v>2406</v>
      </c>
      <c r="K279" s="6">
        <f>K280+K282+K284</f>
        <v>2406</v>
      </c>
      <c r="L279" s="24">
        <v>342566</v>
      </c>
    </row>
    <row r="280" spans="1:12" ht="31.5" x14ac:dyDescent="0.25">
      <c r="A280" s="19" t="s">
        <v>214</v>
      </c>
      <c r="B280" s="20" t="s">
        <v>196</v>
      </c>
      <c r="C280" s="20" t="s">
        <v>25</v>
      </c>
      <c r="D280" s="20" t="s">
        <v>35</v>
      </c>
      <c r="E280" s="20" t="s">
        <v>215</v>
      </c>
      <c r="F280" s="20"/>
      <c r="G280" s="21">
        <v>1100000</v>
      </c>
      <c r="H280" s="7">
        <f t="shared" si="57"/>
        <v>1100</v>
      </c>
      <c r="I280" s="21">
        <v>200000</v>
      </c>
      <c r="J280" s="7">
        <f t="shared" si="58"/>
        <v>200</v>
      </c>
      <c r="K280" s="7">
        <f t="shared" si="59"/>
        <v>200</v>
      </c>
      <c r="L280" s="21">
        <v>2966201.4</v>
      </c>
    </row>
    <row r="281" spans="1:12" ht="94.5" x14ac:dyDescent="0.25">
      <c r="A281" s="22" t="s">
        <v>216</v>
      </c>
      <c r="B281" s="23" t="s">
        <v>196</v>
      </c>
      <c r="C281" s="23" t="s">
        <v>25</v>
      </c>
      <c r="D281" s="23" t="s">
        <v>35</v>
      </c>
      <c r="E281" s="23" t="s">
        <v>215</v>
      </c>
      <c r="F281" s="23" t="s">
        <v>125</v>
      </c>
      <c r="G281" s="24">
        <v>1100000</v>
      </c>
      <c r="H281" s="8">
        <f t="shared" si="57"/>
        <v>1100</v>
      </c>
      <c r="I281" s="24">
        <v>200000</v>
      </c>
      <c r="J281" s="8">
        <f t="shared" si="58"/>
        <v>200</v>
      </c>
      <c r="K281" s="8">
        <f t="shared" si="59"/>
        <v>200</v>
      </c>
      <c r="L281" s="24">
        <v>2966201.4</v>
      </c>
    </row>
    <row r="282" spans="1:12" ht="31.5" x14ac:dyDescent="0.25">
      <c r="A282" s="19" t="s">
        <v>66</v>
      </c>
      <c r="B282" s="20" t="s">
        <v>196</v>
      </c>
      <c r="C282" s="20" t="s">
        <v>25</v>
      </c>
      <c r="D282" s="20" t="s">
        <v>35</v>
      </c>
      <c r="E282" s="20" t="s">
        <v>217</v>
      </c>
      <c r="F282" s="20"/>
      <c r="G282" s="21">
        <v>200000</v>
      </c>
      <c r="H282" s="7">
        <f t="shared" si="57"/>
        <v>200</v>
      </c>
      <c r="I282" s="21"/>
      <c r="J282" s="7">
        <f t="shared" si="58"/>
        <v>0</v>
      </c>
      <c r="K282" s="7">
        <f t="shared" si="59"/>
        <v>0</v>
      </c>
      <c r="L282" s="21">
        <v>169500</v>
      </c>
    </row>
    <row r="283" spans="1:12" ht="78.75" x14ac:dyDescent="0.25">
      <c r="A283" s="22" t="s">
        <v>67</v>
      </c>
      <c r="B283" s="23" t="s">
        <v>196</v>
      </c>
      <c r="C283" s="23" t="s">
        <v>25</v>
      </c>
      <c r="D283" s="23" t="s">
        <v>35</v>
      </c>
      <c r="E283" s="23" t="s">
        <v>217</v>
      </c>
      <c r="F283" s="23" t="s">
        <v>19</v>
      </c>
      <c r="G283" s="24">
        <v>200000</v>
      </c>
      <c r="H283" s="8">
        <f t="shared" si="57"/>
        <v>200</v>
      </c>
      <c r="I283" s="24"/>
      <c r="J283" s="8">
        <f t="shared" si="58"/>
        <v>0</v>
      </c>
      <c r="K283" s="8">
        <f t="shared" si="59"/>
        <v>0</v>
      </c>
      <c r="L283" s="24">
        <v>169500</v>
      </c>
    </row>
    <row r="284" spans="1:12" ht="63" x14ac:dyDescent="0.25">
      <c r="A284" s="19" t="s">
        <v>22</v>
      </c>
      <c r="B284" s="20" t="s">
        <v>196</v>
      </c>
      <c r="C284" s="20" t="s">
        <v>25</v>
      </c>
      <c r="D284" s="20" t="s">
        <v>35</v>
      </c>
      <c r="E284" s="20" t="s">
        <v>218</v>
      </c>
      <c r="F284" s="20"/>
      <c r="G284" s="21">
        <v>2012977.63</v>
      </c>
      <c r="H284" s="7">
        <v>2093.5</v>
      </c>
      <c r="I284" s="21"/>
      <c r="J284" s="7">
        <v>2206</v>
      </c>
      <c r="K284" s="7">
        <v>2206</v>
      </c>
      <c r="L284" s="21">
        <v>11526567.560000001</v>
      </c>
    </row>
    <row r="285" spans="1:12" ht="157.5" x14ac:dyDescent="0.25">
      <c r="A285" s="25" t="s">
        <v>23</v>
      </c>
      <c r="B285" s="23" t="s">
        <v>196</v>
      </c>
      <c r="C285" s="23" t="s">
        <v>25</v>
      </c>
      <c r="D285" s="23" t="s">
        <v>35</v>
      </c>
      <c r="E285" s="23" t="s">
        <v>218</v>
      </c>
      <c r="F285" s="23" t="s">
        <v>24</v>
      </c>
      <c r="G285" s="24">
        <v>2012977.63</v>
      </c>
      <c r="H285" s="8">
        <v>2093.5</v>
      </c>
      <c r="I285" s="24"/>
      <c r="J285" s="8">
        <v>2206</v>
      </c>
      <c r="K285" s="8">
        <v>2206</v>
      </c>
      <c r="L285" s="24">
        <v>11526567.560000001</v>
      </c>
    </row>
    <row r="286" spans="1:12" ht="47.25" x14ac:dyDescent="0.25">
      <c r="A286" s="15" t="s">
        <v>300</v>
      </c>
      <c r="B286" s="16" t="s">
        <v>219</v>
      </c>
      <c r="C286" s="16"/>
      <c r="D286" s="16"/>
      <c r="E286" s="16"/>
      <c r="F286" s="16"/>
      <c r="G286" s="17">
        <v>2323500</v>
      </c>
      <c r="H286" s="6">
        <f>H287</f>
        <v>2827</v>
      </c>
      <c r="I286" s="6">
        <f t="shared" ref="I286:K286" si="62">I287</f>
        <v>0</v>
      </c>
      <c r="J286" s="6">
        <f t="shared" si="62"/>
        <v>2969</v>
      </c>
      <c r="K286" s="6">
        <f t="shared" si="62"/>
        <v>2969</v>
      </c>
      <c r="L286" s="17">
        <v>200000</v>
      </c>
    </row>
    <row r="287" spans="1:12" ht="31.5" x14ac:dyDescent="0.25">
      <c r="A287" s="18" t="s">
        <v>14</v>
      </c>
      <c r="B287" s="16" t="s">
        <v>219</v>
      </c>
      <c r="C287" s="16" t="s">
        <v>12</v>
      </c>
      <c r="D287" s="16" t="s">
        <v>13</v>
      </c>
      <c r="E287" s="16"/>
      <c r="F287" s="16"/>
      <c r="G287" s="17">
        <v>2323500</v>
      </c>
      <c r="H287" s="6">
        <f>H288</f>
        <v>2827</v>
      </c>
      <c r="I287" s="6">
        <f t="shared" ref="I287:K287" si="63">I288</f>
        <v>0</v>
      </c>
      <c r="J287" s="6">
        <f t="shared" si="63"/>
        <v>2969</v>
      </c>
      <c r="K287" s="6">
        <f t="shared" si="63"/>
        <v>2969</v>
      </c>
      <c r="L287" s="17">
        <v>200000</v>
      </c>
    </row>
    <row r="288" spans="1:12" ht="78.75" x14ac:dyDescent="0.25">
      <c r="A288" s="18" t="s">
        <v>16</v>
      </c>
      <c r="B288" s="16" t="s">
        <v>219</v>
      </c>
      <c r="C288" s="16" t="s">
        <v>12</v>
      </c>
      <c r="D288" s="16" t="s">
        <v>15</v>
      </c>
      <c r="E288" s="16"/>
      <c r="F288" s="16"/>
      <c r="G288" s="17">
        <v>2323500</v>
      </c>
      <c r="H288" s="6">
        <f>H289+H291+H294</f>
        <v>2827</v>
      </c>
      <c r="I288" s="6">
        <f t="shared" ref="I288:K288" si="64">I289+I291+I294</f>
        <v>0</v>
      </c>
      <c r="J288" s="6">
        <f>J289+J291+J294</f>
        <v>2969</v>
      </c>
      <c r="K288" s="6">
        <f t="shared" si="64"/>
        <v>2969</v>
      </c>
      <c r="L288" s="21">
        <v>200000</v>
      </c>
    </row>
    <row r="289" spans="1:12" ht="63" x14ac:dyDescent="0.25">
      <c r="A289" s="19" t="s">
        <v>220</v>
      </c>
      <c r="B289" s="20" t="s">
        <v>219</v>
      </c>
      <c r="C289" s="20" t="s">
        <v>12</v>
      </c>
      <c r="D289" s="20" t="s">
        <v>15</v>
      </c>
      <c r="E289" s="20" t="s">
        <v>221</v>
      </c>
      <c r="F289" s="20"/>
      <c r="G289" s="21">
        <v>1413500</v>
      </c>
      <c r="H289" s="7">
        <v>1661</v>
      </c>
      <c r="I289" s="21"/>
      <c r="J289" s="7">
        <v>1751</v>
      </c>
      <c r="K289" s="7">
        <v>1751</v>
      </c>
      <c r="L289" s="24">
        <v>200000</v>
      </c>
    </row>
    <row r="290" spans="1:12" ht="157.5" x14ac:dyDescent="0.25">
      <c r="A290" s="25" t="s">
        <v>222</v>
      </c>
      <c r="B290" s="23" t="s">
        <v>219</v>
      </c>
      <c r="C290" s="23" t="s">
        <v>12</v>
      </c>
      <c r="D290" s="23" t="s">
        <v>15</v>
      </c>
      <c r="E290" s="23" t="s">
        <v>221</v>
      </c>
      <c r="F290" s="23" t="s">
        <v>24</v>
      </c>
      <c r="G290" s="24">
        <v>1413500</v>
      </c>
      <c r="H290" s="8">
        <v>1661</v>
      </c>
      <c r="I290" s="24"/>
      <c r="J290" s="8">
        <v>1751</v>
      </c>
      <c r="K290" s="8">
        <v>1751</v>
      </c>
      <c r="L290" s="21"/>
    </row>
    <row r="291" spans="1:12" ht="31.5" x14ac:dyDescent="0.25">
      <c r="A291" s="19" t="s">
        <v>223</v>
      </c>
      <c r="B291" s="20" t="s">
        <v>219</v>
      </c>
      <c r="C291" s="20" t="s">
        <v>12</v>
      </c>
      <c r="D291" s="20" t="s">
        <v>15</v>
      </c>
      <c r="E291" s="20" t="s">
        <v>224</v>
      </c>
      <c r="F291" s="20"/>
      <c r="G291" s="21">
        <v>297100.44</v>
      </c>
      <c r="H291" s="7">
        <v>201</v>
      </c>
      <c r="I291" s="21"/>
      <c r="J291" s="7">
        <v>201</v>
      </c>
      <c r="K291" s="7">
        <v>201</v>
      </c>
      <c r="L291" s="24"/>
    </row>
    <row r="292" spans="1:12" ht="78.75" x14ac:dyDescent="0.25">
      <c r="A292" s="22" t="s">
        <v>225</v>
      </c>
      <c r="B292" s="23" t="s">
        <v>219</v>
      </c>
      <c r="C292" s="23" t="s">
        <v>12</v>
      </c>
      <c r="D292" s="23" t="s">
        <v>15</v>
      </c>
      <c r="E292" s="23" t="s">
        <v>224</v>
      </c>
      <c r="F292" s="23" t="s">
        <v>19</v>
      </c>
      <c r="G292" s="24">
        <v>296600</v>
      </c>
      <c r="H292" s="8">
        <v>200</v>
      </c>
      <c r="I292" s="24"/>
      <c r="J292" s="8">
        <v>200</v>
      </c>
      <c r="K292" s="8">
        <v>200</v>
      </c>
      <c r="L292" s="21"/>
    </row>
    <row r="293" spans="1:12" ht="47.25" x14ac:dyDescent="0.25">
      <c r="A293" s="22" t="s">
        <v>226</v>
      </c>
      <c r="B293" s="23" t="s">
        <v>219</v>
      </c>
      <c r="C293" s="23" t="s">
        <v>12</v>
      </c>
      <c r="D293" s="23" t="s">
        <v>15</v>
      </c>
      <c r="E293" s="23" t="s">
        <v>224</v>
      </c>
      <c r="F293" s="23" t="s">
        <v>21</v>
      </c>
      <c r="G293" s="24">
        <v>500.44</v>
      </c>
      <c r="H293" s="8">
        <v>1</v>
      </c>
      <c r="I293" s="24"/>
      <c r="J293" s="8">
        <v>1</v>
      </c>
      <c r="K293" s="8">
        <v>1</v>
      </c>
      <c r="L293" s="24"/>
    </row>
    <row r="294" spans="1:12" ht="63" x14ac:dyDescent="0.25">
      <c r="A294" s="19" t="s">
        <v>227</v>
      </c>
      <c r="B294" s="20" t="s">
        <v>219</v>
      </c>
      <c r="C294" s="20" t="s">
        <v>12</v>
      </c>
      <c r="D294" s="20" t="s">
        <v>15</v>
      </c>
      <c r="E294" s="20" t="s">
        <v>228</v>
      </c>
      <c r="F294" s="20"/>
      <c r="G294" s="21">
        <v>612899.56000000006</v>
      </c>
      <c r="H294" s="7">
        <v>965</v>
      </c>
      <c r="I294" s="21"/>
      <c r="J294" s="7">
        <v>1017</v>
      </c>
      <c r="K294" s="7">
        <v>1017</v>
      </c>
      <c r="L294" s="17"/>
    </row>
    <row r="295" spans="1:12" ht="157.5" x14ac:dyDescent="0.25">
      <c r="A295" s="25" t="s">
        <v>229</v>
      </c>
      <c r="B295" s="23" t="s">
        <v>219</v>
      </c>
      <c r="C295" s="23" t="s">
        <v>12</v>
      </c>
      <c r="D295" s="23" t="s">
        <v>15</v>
      </c>
      <c r="E295" s="23" t="s">
        <v>228</v>
      </c>
      <c r="F295" s="23" t="s">
        <v>24</v>
      </c>
      <c r="G295" s="24">
        <v>612899.56000000006</v>
      </c>
      <c r="H295" s="8">
        <v>965</v>
      </c>
      <c r="I295" s="24"/>
      <c r="J295" s="8">
        <v>1017</v>
      </c>
      <c r="K295" s="8">
        <v>1017</v>
      </c>
      <c r="L295" s="17"/>
    </row>
    <row r="296" spans="1:12" s="1" customFormat="1" ht="78.75" x14ac:dyDescent="0.25">
      <c r="A296" s="15" t="s">
        <v>329</v>
      </c>
      <c r="B296" s="53" t="s">
        <v>330</v>
      </c>
      <c r="C296" s="16"/>
      <c r="D296" s="16"/>
      <c r="E296" s="16"/>
      <c r="F296" s="16"/>
      <c r="G296" s="17">
        <v>2323500</v>
      </c>
      <c r="H296" s="6">
        <f>H297+H304+H310</f>
        <v>51299</v>
      </c>
      <c r="I296" s="6">
        <f t="shared" ref="I296:K296" si="65">I297+I304+I310</f>
        <v>26344679.18</v>
      </c>
      <c r="J296" s="6">
        <f>J297+J304+J310</f>
        <v>36544</v>
      </c>
      <c r="K296" s="6">
        <f t="shared" si="65"/>
        <v>79188.100000000006</v>
      </c>
      <c r="L296" s="17"/>
    </row>
    <row r="297" spans="1:12" s="1" customFormat="1" ht="31.5" x14ac:dyDescent="0.25">
      <c r="A297" s="18" t="s">
        <v>14</v>
      </c>
      <c r="B297" s="53" t="s">
        <v>330</v>
      </c>
      <c r="C297" s="16" t="s">
        <v>12</v>
      </c>
      <c r="D297" s="16" t="s">
        <v>13</v>
      </c>
      <c r="E297" s="16"/>
      <c r="F297" s="16"/>
      <c r="G297" s="17">
        <v>2323500</v>
      </c>
      <c r="H297" s="6">
        <f>H298</f>
        <v>18459.3</v>
      </c>
      <c r="I297" s="6">
        <f t="shared" ref="I297:K297" si="66">I298</f>
        <v>3794600</v>
      </c>
      <c r="J297" s="6">
        <f t="shared" si="66"/>
        <v>19445</v>
      </c>
      <c r="K297" s="6">
        <f t="shared" si="66"/>
        <v>19445</v>
      </c>
      <c r="L297" s="17"/>
    </row>
    <row r="298" spans="1:12" s="1" customFormat="1" ht="15.75" x14ac:dyDescent="0.25">
      <c r="A298" s="18" t="s">
        <v>30</v>
      </c>
      <c r="B298" s="53" t="s">
        <v>330</v>
      </c>
      <c r="C298" s="16" t="s">
        <v>12</v>
      </c>
      <c r="D298" s="53" t="s">
        <v>29</v>
      </c>
      <c r="E298" s="16"/>
      <c r="F298" s="16"/>
      <c r="G298" s="17">
        <v>2323500</v>
      </c>
      <c r="H298" s="6">
        <f>H299+H301</f>
        <v>18459.3</v>
      </c>
      <c r="I298" s="6">
        <f t="shared" ref="I298:K298" si="67">I299+I301</f>
        <v>3794600</v>
      </c>
      <c r="J298" s="6">
        <f>J299+J301</f>
        <v>19445</v>
      </c>
      <c r="K298" s="6">
        <f t="shared" si="67"/>
        <v>19445</v>
      </c>
      <c r="L298" s="17"/>
    </row>
    <row r="299" spans="1:12" s="1" customFormat="1" ht="63" x14ac:dyDescent="0.25">
      <c r="A299" s="19" t="s">
        <v>22</v>
      </c>
      <c r="B299" s="31" t="s">
        <v>330</v>
      </c>
      <c r="C299" s="20" t="s">
        <v>12</v>
      </c>
      <c r="D299" s="20" t="s">
        <v>29</v>
      </c>
      <c r="E299" s="20" t="s">
        <v>41</v>
      </c>
      <c r="F299" s="20"/>
      <c r="G299" s="21">
        <v>3587600</v>
      </c>
      <c r="H299" s="7">
        <v>18258.3</v>
      </c>
      <c r="I299" s="21">
        <v>3587600</v>
      </c>
      <c r="J299" s="7">
        <v>19244</v>
      </c>
      <c r="K299" s="7">
        <v>19244</v>
      </c>
      <c r="L299" s="17"/>
    </row>
    <row r="300" spans="1:12" s="1" customFormat="1" ht="157.5" x14ac:dyDescent="0.25">
      <c r="A300" s="25" t="s">
        <v>23</v>
      </c>
      <c r="B300" s="32" t="s">
        <v>330</v>
      </c>
      <c r="C300" s="23" t="s">
        <v>12</v>
      </c>
      <c r="D300" s="23" t="s">
        <v>29</v>
      </c>
      <c r="E300" s="23" t="s">
        <v>41</v>
      </c>
      <c r="F300" s="23" t="s">
        <v>24</v>
      </c>
      <c r="G300" s="24">
        <v>3587600</v>
      </c>
      <c r="H300" s="8">
        <v>18258.3</v>
      </c>
      <c r="I300" s="24">
        <v>3587600</v>
      </c>
      <c r="J300" s="8">
        <v>19244</v>
      </c>
      <c r="K300" s="8">
        <v>19244</v>
      </c>
      <c r="L300" s="17"/>
    </row>
    <row r="301" spans="1:12" s="1" customFormat="1" ht="31.5" x14ac:dyDescent="0.25">
      <c r="A301" s="19" t="s">
        <v>17</v>
      </c>
      <c r="B301" s="31" t="s">
        <v>330</v>
      </c>
      <c r="C301" s="20" t="s">
        <v>12</v>
      </c>
      <c r="D301" s="20" t="s">
        <v>29</v>
      </c>
      <c r="E301" s="20" t="s">
        <v>40</v>
      </c>
      <c r="F301" s="20"/>
      <c r="G301" s="21">
        <v>207000</v>
      </c>
      <c r="H301" s="7">
        <v>201</v>
      </c>
      <c r="I301" s="21">
        <v>207000</v>
      </c>
      <c r="J301" s="7">
        <v>201</v>
      </c>
      <c r="K301" s="7">
        <v>201</v>
      </c>
      <c r="L301" s="17"/>
    </row>
    <row r="302" spans="1:12" s="1" customFormat="1" ht="63" x14ac:dyDescent="0.25">
      <c r="A302" s="22" t="s">
        <v>18</v>
      </c>
      <c r="B302" s="32" t="s">
        <v>330</v>
      </c>
      <c r="C302" s="23" t="s">
        <v>12</v>
      </c>
      <c r="D302" s="23" t="s">
        <v>29</v>
      </c>
      <c r="E302" s="32" t="s">
        <v>40</v>
      </c>
      <c r="F302" s="23" t="s">
        <v>19</v>
      </c>
      <c r="G302" s="24">
        <v>201000</v>
      </c>
      <c r="H302" s="8">
        <v>200</v>
      </c>
      <c r="I302" s="24">
        <v>201000</v>
      </c>
      <c r="J302" s="8">
        <v>200</v>
      </c>
      <c r="K302" s="8">
        <v>200</v>
      </c>
      <c r="L302" s="17"/>
    </row>
    <row r="303" spans="1:12" s="1" customFormat="1" ht="47.25" x14ac:dyDescent="0.25">
      <c r="A303" s="22" t="s">
        <v>20</v>
      </c>
      <c r="B303" s="32" t="s">
        <v>330</v>
      </c>
      <c r="C303" s="23" t="s">
        <v>12</v>
      </c>
      <c r="D303" s="23" t="s">
        <v>29</v>
      </c>
      <c r="E303" s="32" t="s">
        <v>40</v>
      </c>
      <c r="F303" s="23" t="s">
        <v>21</v>
      </c>
      <c r="G303" s="24">
        <v>6000</v>
      </c>
      <c r="H303" s="8">
        <v>1</v>
      </c>
      <c r="I303" s="24">
        <v>6000</v>
      </c>
      <c r="J303" s="8">
        <v>1</v>
      </c>
      <c r="K303" s="8">
        <v>1</v>
      </c>
      <c r="L303" s="17"/>
    </row>
    <row r="304" spans="1:12" ht="15.75" x14ac:dyDescent="0.25">
      <c r="A304" s="18" t="s">
        <v>73</v>
      </c>
      <c r="B304" s="53" t="s">
        <v>330</v>
      </c>
      <c r="C304" s="16" t="s">
        <v>38</v>
      </c>
      <c r="D304" s="16" t="s">
        <v>13</v>
      </c>
      <c r="E304" s="16"/>
      <c r="F304" s="16"/>
      <c r="G304" s="17">
        <v>13470671.060000001</v>
      </c>
      <c r="H304" s="6">
        <f>H305</f>
        <v>7156.7</v>
      </c>
      <c r="I304" s="6">
        <f t="shared" ref="I304:K304" si="68">I305</f>
        <v>12836600</v>
      </c>
      <c r="J304" s="6">
        <f t="shared" si="68"/>
        <v>7744.4</v>
      </c>
      <c r="K304" s="6">
        <f t="shared" si="68"/>
        <v>8509.6</v>
      </c>
      <c r="L304" s="17"/>
    </row>
    <row r="305" spans="1:12" ht="31.5" x14ac:dyDescent="0.25">
      <c r="A305" s="18" t="s">
        <v>83</v>
      </c>
      <c r="B305" s="53" t="s">
        <v>330</v>
      </c>
      <c r="C305" s="16" t="s">
        <v>38</v>
      </c>
      <c r="D305" s="16" t="s">
        <v>70</v>
      </c>
      <c r="E305" s="16"/>
      <c r="F305" s="16"/>
      <c r="G305" s="17">
        <v>13470671.060000001</v>
      </c>
      <c r="H305" s="6">
        <f>H306+H308</f>
        <v>7156.7</v>
      </c>
      <c r="I305" s="6">
        <f t="shared" ref="I305:K305" si="69">I306+I308</f>
        <v>12836600</v>
      </c>
      <c r="J305" s="6">
        <f t="shared" si="69"/>
        <v>7744.4</v>
      </c>
      <c r="K305" s="6">
        <f t="shared" si="69"/>
        <v>8509.6</v>
      </c>
      <c r="L305" s="21"/>
    </row>
    <row r="306" spans="1:12" ht="63" x14ac:dyDescent="0.25">
      <c r="A306" s="49" t="s">
        <v>331</v>
      </c>
      <c r="B306" s="31" t="s">
        <v>330</v>
      </c>
      <c r="C306" s="20" t="s">
        <v>38</v>
      </c>
      <c r="D306" s="20" t="s">
        <v>70</v>
      </c>
      <c r="E306" s="31" t="s">
        <v>266</v>
      </c>
      <c r="F306" s="20"/>
      <c r="G306" s="21">
        <v>10205740.91</v>
      </c>
      <c r="H306" s="7">
        <v>5896.9</v>
      </c>
      <c r="I306" s="21">
        <v>9713479.1799999997</v>
      </c>
      <c r="J306" s="7">
        <v>6381.2</v>
      </c>
      <c r="K306" s="7">
        <v>7011.7</v>
      </c>
      <c r="L306" s="24"/>
    </row>
    <row r="307" spans="1:12" ht="110.25" x14ac:dyDescent="0.25">
      <c r="A307" s="34" t="s">
        <v>332</v>
      </c>
      <c r="B307" s="32" t="s">
        <v>330</v>
      </c>
      <c r="C307" s="23" t="s">
        <v>38</v>
      </c>
      <c r="D307" s="23" t="s">
        <v>70</v>
      </c>
      <c r="E307" s="32" t="s">
        <v>266</v>
      </c>
      <c r="F307" s="23" t="s">
        <v>19</v>
      </c>
      <c r="G307" s="24">
        <v>501675.7</v>
      </c>
      <c r="H307" s="8">
        <v>5896.9</v>
      </c>
      <c r="I307" s="24">
        <v>514252.38</v>
      </c>
      <c r="J307" s="8">
        <v>6381.2</v>
      </c>
      <c r="K307" s="8">
        <v>7011.7</v>
      </c>
      <c r="L307" s="21"/>
    </row>
    <row r="308" spans="1:12" ht="47.25" x14ac:dyDescent="0.25">
      <c r="A308" s="49" t="s">
        <v>270</v>
      </c>
      <c r="B308" s="31" t="s">
        <v>330</v>
      </c>
      <c r="C308" s="20" t="s">
        <v>38</v>
      </c>
      <c r="D308" s="20" t="s">
        <v>70</v>
      </c>
      <c r="E308" s="31" t="s">
        <v>267</v>
      </c>
      <c r="F308" s="20"/>
      <c r="G308" s="21">
        <v>3264930.15</v>
      </c>
      <c r="H308" s="7">
        <v>1259.8</v>
      </c>
      <c r="I308" s="21">
        <v>3123120.82</v>
      </c>
      <c r="J308" s="7">
        <v>1363.2</v>
      </c>
      <c r="K308" s="7">
        <v>1497.9</v>
      </c>
      <c r="L308" s="24"/>
    </row>
    <row r="309" spans="1:12" ht="94.5" x14ac:dyDescent="0.25">
      <c r="A309" s="34" t="s">
        <v>333</v>
      </c>
      <c r="B309" s="32" t="s">
        <v>330</v>
      </c>
      <c r="C309" s="23" t="s">
        <v>38</v>
      </c>
      <c r="D309" s="23" t="s">
        <v>70</v>
      </c>
      <c r="E309" s="32" t="s">
        <v>267</v>
      </c>
      <c r="F309" s="23" t="s">
        <v>19</v>
      </c>
      <c r="G309" s="24">
        <v>160482.85</v>
      </c>
      <c r="H309" s="8">
        <v>1259.8</v>
      </c>
      <c r="I309" s="24">
        <v>165292.62</v>
      </c>
      <c r="J309" s="8">
        <v>1363.2</v>
      </c>
      <c r="K309" s="8">
        <v>1497.9</v>
      </c>
      <c r="L309" s="21"/>
    </row>
    <row r="310" spans="1:12" s="1" customFormat="1" ht="31.5" x14ac:dyDescent="0.25">
      <c r="A310" s="18" t="s">
        <v>93</v>
      </c>
      <c r="B310" s="53" t="s">
        <v>330</v>
      </c>
      <c r="C310" s="53" t="s">
        <v>50</v>
      </c>
      <c r="D310" s="16" t="s">
        <v>13</v>
      </c>
      <c r="E310" s="16"/>
      <c r="F310" s="16"/>
      <c r="G310" s="17">
        <v>13470671.060000001</v>
      </c>
      <c r="H310" s="6">
        <f>H311</f>
        <v>25683</v>
      </c>
      <c r="I310" s="6">
        <f t="shared" ref="I310:K310" si="70">I311</f>
        <v>9713479.1799999997</v>
      </c>
      <c r="J310" s="6">
        <f t="shared" si="70"/>
        <v>9354.6</v>
      </c>
      <c r="K310" s="6">
        <f t="shared" si="70"/>
        <v>51233.5</v>
      </c>
      <c r="L310" s="21"/>
    </row>
    <row r="311" spans="1:12" s="1" customFormat="1" ht="15.75" x14ac:dyDescent="0.25">
      <c r="A311" s="15" t="s">
        <v>96</v>
      </c>
      <c r="B311" s="53" t="s">
        <v>330</v>
      </c>
      <c r="C311" s="53" t="s">
        <v>50</v>
      </c>
      <c r="D311" s="53" t="s">
        <v>33</v>
      </c>
      <c r="E311" s="16"/>
      <c r="F311" s="16"/>
      <c r="G311" s="17">
        <v>13470671.060000001</v>
      </c>
      <c r="H311" s="6">
        <f>H312</f>
        <v>25683</v>
      </c>
      <c r="I311" s="6">
        <f t="shared" ref="I311:K311" si="71">I312</f>
        <v>9713479.1799999997</v>
      </c>
      <c r="J311" s="6">
        <f t="shared" si="71"/>
        <v>9354.6</v>
      </c>
      <c r="K311" s="6">
        <f t="shared" si="71"/>
        <v>51233.5</v>
      </c>
      <c r="L311" s="21"/>
    </row>
    <row r="312" spans="1:12" s="1" customFormat="1" ht="63" x14ac:dyDescent="0.25">
      <c r="A312" s="54" t="s">
        <v>289</v>
      </c>
      <c r="B312" s="31" t="s">
        <v>330</v>
      </c>
      <c r="C312" s="31" t="s">
        <v>50</v>
      </c>
      <c r="D312" s="31" t="s">
        <v>33</v>
      </c>
      <c r="E312" s="31" t="s">
        <v>334</v>
      </c>
      <c r="F312" s="20"/>
      <c r="G312" s="21">
        <v>10205740.91</v>
      </c>
      <c r="H312" s="7">
        <v>25683</v>
      </c>
      <c r="I312" s="21">
        <v>9713479.1799999997</v>
      </c>
      <c r="J312" s="7">
        <f>J313</f>
        <v>9354.6</v>
      </c>
      <c r="K312" s="7">
        <f>K313</f>
        <v>51233.5</v>
      </c>
      <c r="L312" s="21"/>
    </row>
    <row r="313" spans="1:12" s="1" customFormat="1" ht="110.25" x14ac:dyDescent="0.25">
      <c r="A313" s="30" t="s">
        <v>127</v>
      </c>
      <c r="B313" s="32" t="s">
        <v>330</v>
      </c>
      <c r="C313" s="32" t="s">
        <v>50</v>
      </c>
      <c r="D313" s="32" t="s">
        <v>33</v>
      </c>
      <c r="E313" s="32" t="s">
        <v>334</v>
      </c>
      <c r="F313" s="32" t="s">
        <v>125</v>
      </c>
      <c r="G313" s="24">
        <v>501675.7</v>
      </c>
      <c r="H313" s="8">
        <v>25683</v>
      </c>
      <c r="I313" s="24">
        <v>514252.38</v>
      </c>
      <c r="J313" s="8">
        <v>9354.6</v>
      </c>
      <c r="K313" s="8">
        <v>51233.5</v>
      </c>
      <c r="L313" s="21"/>
    </row>
    <row r="314" spans="1:12" ht="15.75" x14ac:dyDescent="0.25">
      <c r="A314" s="55" t="s">
        <v>230</v>
      </c>
      <c r="B314" s="16"/>
      <c r="C314" s="16"/>
      <c r="D314" s="16"/>
      <c r="E314" s="16"/>
      <c r="F314" s="16"/>
      <c r="G314" s="17">
        <v>1280777610.46</v>
      </c>
      <c r="H314" s="6">
        <f>H11+H29+H122+H132+H148+H243+H286+H296</f>
        <v>1380104.6001900001</v>
      </c>
      <c r="I314" s="6">
        <f t="shared" ref="I314:K314" si="72">I11+I29+I122+I132+I148+I243+I286+I296</f>
        <v>1056328329.39</v>
      </c>
      <c r="J314" s="6">
        <f t="shared" si="72"/>
        <v>1229348.9888199999</v>
      </c>
      <c r="K314" s="6">
        <f t="shared" si="72"/>
        <v>1392638.8717499999</v>
      </c>
      <c r="L314" s="17">
        <v>1080861624.23</v>
      </c>
    </row>
  </sheetData>
  <mergeCells count="17">
    <mergeCell ref="E1:K1"/>
    <mergeCell ref="E2:K2"/>
    <mergeCell ref="E3:K3"/>
    <mergeCell ref="E4:K4"/>
    <mergeCell ref="F8:F9"/>
    <mergeCell ref="J8:J9"/>
    <mergeCell ref="I8:I9"/>
    <mergeCell ref="B8:B9"/>
    <mergeCell ref="C8:C9"/>
    <mergeCell ref="K8:K9"/>
    <mergeCell ref="A5:L5"/>
    <mergeCell ref="L8:L9"/>
    <mergeCell ref="D8:D9"/>
    <mergeCell ref="A8:A9"/>
    <mergeCell ref="G8:G9"/>
    <mergeCell ref="H8:H9"/>
    <mergeCell ref="E8:E9"/>
  </mergeCells>
  <pageMargins left="0.59055118110236227" right="0" top="0" bottom="0" header="0" footer="0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rep:2.54.0.1270</dc:description>
  <cp:lastModifiedBy>FinBudget</cp:lastModifiedBy>
  <cp:lastPrinted>2022-11-17T04:22:37Z</cp:lastPrinted>
  <dcterms:created xsi:type="dcterms:W3CDTF">2022-11-08T06:52:36Z</dcterms:created>
  <dcterms:modified xsi:type="dcterms:W3CDTF">2022-11-17T04:23:35Z</dcterms:modified>
</cp:coreProperties>
</file>